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моя_КОДА" sheetId="13" r:id="rId1"/>
  </sheets>
  <definedNames>
    <definedName name="_xlnm.Print_Titles" localSheetId="0">моя_КОДА!$6:$6</definedName>
    <definedName name="_xlnm.Print_Area" localSheetId="0">моя_КОДА!$A$2:$R$60</definedName>
  </definedNames>
  <calcPr calcId="125725"/>
</workbook>
</file>

<file path=xl/calcChain.xml><?xml version="1.0" encoding="utf-8"?>
<calcChain xmlns="http://schemas.openxmlformats.org/spreadsheetml/2006/main">
  <c r="H57" i="13"/>
  <c r="H59" s="1"/>
  <c r="H65" s="1"/>
  <c r="K57"/>
  <c r="K59" s="1"/>
  <c r="K65" s="1"/>
  <c r="L57"/>
  <c r="L59" s="1"/>
  <c r="M7"/>
  <c r="M8"/>
  <c r="M57" s="1"/>
  <c r="M59" s="1"/>
  <c r="M65" s="1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8"/>
  <c r="N57"/>
  <c r="N59" s="1"/>
  <c r="O59"/>
  <c r="J7"/>
  <c r="J8"/>
  <c r="J57" s="1"/>
  <c r="J59" s="1"/>
  <c r="J65" s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8"/>
  <c r="I57"/>
  <c r="I59" s="1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7"/>
  <c r="G8"/>
  <c r="G9"/>
  <c r="G57" s="1"/>
  <c r="G59" s="1"/>
  <c r="G65" s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58"/>
  <c r="F57"/>
  <c r="F59"/>
  <c r="F65" s="1"/>
  <c r="E57"/>
  <c r="E59" s="1"/>
  <c r="R11"/>
  <c r="R15"/>
  <c r="R17"/>
  <c r="R19"/>
  <c r="R21"/>
  <c r="R25"/>
  <c r="R27"/>
  <c r="R31"/>
  <c r="R33"/>
  <c r="R39"/>
  <c r="R43"/>
  <c r="R45"/>
  <c r="R47"/>
  <c r="R51"/>
  <c r="R55"/>
  <c r="R58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8"/>
  <c r="Q7"/>
  <c r="Q57" s="1"/>
  <c r="Q59" s="1"/>
  <c r="O65"/>
  <c r="P7"/>
  <c r="P57" s="1"/>
  <c r="P59" s="1"/>
  <c r="P15"/>
  <c r="P23"/>
  <c r="R23" s="1"/>
  <c r="P25"/>
  <c r="P31"/>
  <c r="P39"/>
  <c r="P40"/>
  <c r="R40" s="1"/>
  <c r="P47"/>
  <c r="P55"/>
  <c r="P58"/>
  <c r="P13"/>
  <c r="R13" s="1"/>
  <c r="P16"/>
  <c r="R16" s="1"/>
  <c r="P29"/>
  <c r="R29" s="1"/>
  <c r="P36"/>
  <c r="R36" s="1"/>
  <c r="P49"/>
  <c r="R49" s="1"/>
  <c r="P21"/>
  <c r="P37"/>
  <c r="R37" s="1"/>
  <c r="P45"/>
  <c r="P53"/>
  <c r="R53" s="1"/>
  <c r="P44"/>
  <c r="R44" s="1"/>
  <c r="P28"/>
  <c r="R28" s="1"/>
  <c r="P20"/>
  <c r="R20" s="1"/>
  <c r="P12"/>
  <c r="R12" s="1"/>
  <c r="P48"/>
  <c r="R48" s="1"/>
  <c r="P41"/>
  <c r="R41" s="1"/>
  <c r="P32"/>
  <c r="R32" s="1"/>
  <c r="P24"/>
  <c r="R24" s="1"/>
  <c r="P17"/>
  <c r="P8"/>
  <c r="R8" s="1"/>
  <c r="C59"/>
  <c r="D62"/>
  <c r="D55" s="1"/>
  <c r="P42"/>
  <c r="R42" s="1"/>
  <c r="P50"/>
  <c r="R50" s="1"/>
  <c r="E63"/>
  <c r="P9"/>
  <c r="R9" s="1"/>
  <c r="P10"/>
  <c r="R10" s="1"/>
  <c r="P18"/>
  <c r="R18" s="1"/>
  <c r="P26"/>
  <c r="R26" s="1"/>
  <c r="P34"/>
  <c r="R34" s="1"/>
  <c r="P33"/>
  <c r="P52"/>
  <c r="R52" s="1"/>
  <c r="P14"/>
  <c r="R14" s="1"/>
  <c r="P22"/>
  <c r="R22" s="1"/>
  <c r="P30"/>
  <c r="R30" s="1"/>
  <c r="P38"/>
  <c r="R38" s="1"/>
  <c r="P46"/>
  <c r="R46" s="1"/>
  <c r="P54"/>
  <c r="R54" s="1"/>
  <c r="P11"/>
  <c r="P19"/>
  <c r="P27"/>
  <c r="P35"/>
  <c r="R35" s="1"/>
  <c r="P43"/>
  <c r="P51"/>
  <c r="D51"/>
  <c r="D35"/>
  <c r="D19"/>
  <c r="D56"/>
  <c r="D40"/>
  <c r="D24"/>
  <c r="D8"/>
  <c r="P56"/>
  <c r="R56" s="1"/>
  <c r="D45"/>
  <c r="D29"/>
  <c r="D13"/>
  <c r="D54"/>
  <c r="D38"/>
  <c r="D22"/>
  <c r="I65" l="1"/>
  <c r="K63"/>
  <c r="P62"/>
  <c r="P63" s="1"/>
  <c r="F62"/>
  <c r="H69"/>
  <c r="E65"/>
  <c r="R62"/>
  <c r="P65"/>
  <c r="O63"/>
  <c r="N65"/>
  <c r="N63"/>
  <c r="L63"/>
  <c r="L65"/>
  <c r="D18"/>
  <c r="D34"/>
  <c r="D50"/>
  <c r="D9"/>
  <c r="D25"/>
  <c r="D41"/>
  <c r="D20"/>
  <c r="D36"/>
  <c r="D52"/>
  <c r="D15"/>
  <c r="D31"/>
  <c r="D47"/>
  <c r="D10"/>
  <c r="D30"/>
  <c r="D58"/>
  <c r="D37"/>
  <c r="D16"/>
  <c r="D48"/>
  <c r="D27"/>
  <c r="D14"/>
  <c r="D46"/>
  <c r="D21"/>
  <c r="D53"/>
  <c r="D32"/>
  <c r="D11"/>
  <c r="D43"/>
  <c r="D26"/>
  <c r="D42"/>
  <c r="H63"/>
  <c r="D17"/>
  <c r="D33"/>
  <c r="D49"/>
  <c r="D12"/>
  <c r="D28"/>
  <c r="D44"/>
  <c r="D7"/>
  <c r="D23"/>
  <c r="D39"/>
  <c r="R7"/>
  <c r="R57" s="1"/>
  <c r="R59" s="1"/>
  <c r="R65" s="1"/>
  <c r="D59" l="1"/>
</calcChain>
</file>

<file path=xl/sharedStrings.xml><?xml version="1.0" encoding="utf-8"?>
<sst xmlns="http://schemas.openxmlformats.org/spreadsheetml/2006/main" count="94" uniqueCount="93">
  <si>
    <t>Баришівський</t>
  </si>
  <si>
    <t>Білоцерківський</t>
  </si>
  <si>
    <t>Богуславський</t>
  </si>
  <si>
    <t>Бориспільський</t>
  </si>
  <si>
    <t>Бородянський</t>
  </si>
  <si>
    <t>Броварський</t>
  </si>
  <si>
    <t xml:space="preserve">Васильківський </t>
  </si>
  <si>
    <t>Вишгородський</t>
  </si>
  <si>
    <t>Володарський</t>
  </si>
  <si>
    <t>Згурівський</t>
  </si>
  <si>
    <t xml:space="preserve">Іванківський </t>
  </si>
  <si>
    <t>Кагарлицький</t>
  </si>
  <si>
    <t>Києво-Святошинський</t>
  </si>
  <si>
    <t>Макарівський</t>
  </si>
  <si>
    <t>Миронівський</t>
  </si>
  <si>
    <t>Обухівський</t>
  </si>
  <si>
    <t>Переяслав-Хмельницький</t>
  </si>
  <si>
    <t>Поліський</t>
  </si>
  <si>
    <t>Рокитнянський</t>
  </si>
  <si>
    <t>Сквирський</t>
  </si>
  <si>
    <t>Ставищенський</t>
  </si>
  <si>
    <t>Таращанський</t>
  </si>
  <si>
    <t>Тетіївський</t>
  </si>
  <si>
    <t>Фастівський</t>
  </si>
  <si>
    <t>Яготинський</t>
  </si>
  <si>
    <t>м. Біла Церква</t>
  </si>
  <si>
    <t>м. Бориспіль</t>
  </si>
  <si>
    <t>м. Бровари</t>
  </si>
  <si>
    <t>м. Васильків</t>
  </si>
  <si>
    <t>м. Ірпінь</t>
  </si>
  <si>
    <t>м. Обухів</t>
  </si>
  <si>
    <t>м. Славутич</t>
  </si>
  <si>
    <t>1.</t>
  </si>
  <si>
    <t>2.</t>
  </si>
  <si>
    <t>3.</t>
  </si>
  <si>
    <t>4.</t>
  </si>
  <si>
    <t>5.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</si>
  <si>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</si>
  <si>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</si>
  <si>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</si>
  <si>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</si>
  <si>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</si>
  <si>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</si>
  <si>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</si>
  <si>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</si>
  <si>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</si>
  <si>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</si>
  <si>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</si>
  <si>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</si>
  <si>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</si>
  <si>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</si>
  <si>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</si>
  <si>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</si>
  <si>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</si>
  <si>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</si>
  <si>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</si>
  <si>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</si>
  <si>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№ з/п</t>
  </si>
  <si>
    <t>Районні, міські (міст обласного значення), об'єднаних територіальних громад бюджети</t>
  </si>
  <si>
    <t>Обласний бюджет</t>
  </si>
  <si>
    <t>м. Перяслав-Хмельницький</t>
  </si>
  <si>
    <t>м. Фастів</t>
  </si>
  <si>
    <t>Всього</t>
  </si>
  <si>
    <t>м.Березань</t>
  </si>
  <si>
    <t>м.Буча</t>
  </si>
  <si>
    <t>м.Ржищів</t>
  </si>
  <si>
    <t>отг  смт Калита</t>
  </si>
  <si>
    <t>отг смт Пісківка</t>
  </si>
  <si>
    <t>отг с.Медвин</t>
  </si>
  <si>
    <t>отг смт Великодимерська</t>
  </si>
  <si>
    <t>отг с. Дівички</t>
  </si>
  <si>
    <t>отг с.Фурси</t>
  </si>
  <si>
    <t>отг м.Узин</t>
  </si>
  <si>
    <t>отг м.Тетіїв</t>
  </si>
  <si>
    <t>отг с. Студенки</t>
  </si>
  <si>
    <t>отг смт Баришівка</t>
  </si>
  <si>
    <t>отг смт Бородянка</t>
  </si>
  <si>
    <t>отг с.Ковалівка</t>
  </si>
  <si>
    <t>отг м.Миронівка</t>
  </si>
  <si>
    <t>грн</t>
  </si>
  <si>
    <t>без обласного</t>
  </si>
  <si>
    <r>
      <t xml:space="preserve">Закупівля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"Нова українстка школа" </t>
    </r>
    <r>
      <rPr>
        <b/>
        <sz val="12"/>
        <color indexed="8"/>
        <rFont val="Times New Roman"/>
        <family val="1"/>
        <charset val="204"/>
      </rPr>
      <t>(видатки розвитку)</t>
    </r>
  </si>
  <si>
    <r>
      <t xml:space="preserve">Закупівля сучасних меблів для початкових класів нової української школи </t>
    </r>
    <r>
      <rPr>
        <b/>
        <sz val="12"/>
        <color indexed="8"/>
        <rFont val="Times New Roman"/>
        <family val="1"/>
        <charset val="204"/>
      </rPr>
      <t>(видатки розвитку)</t>
    </r>
  </si>
  <si>
    <r>
      <t xml:space="preserve">Закупівля музичних інструментів, комп'ютерного обладнання, відповідного мультимедійного контенту для початкових класів нової української школи </t>
    </r>
    <r>
      <rPr>
        <b/>
        <sz val="12"/>
        <rFont val="Times New Roman"/>
        <family val="1"/>
        <charset val="204"/>
      </rPr>
      <t>(видатки розвитку )</t>
    </r>
  </si>
  <si>
    <r>
      <t xml:space="preserve">Підготовка тренерів-педагогів, супервізорів, проведення супервізорів, проведення супервізії та підвищення кваліфікації педагогічних працівників </t>
    </r>
    <r>
      <rPr>
        <b/>
        <sz val="12"/>
        <rFont val="Times New Roman"/>
        <family val="1"/>
        <charset val="204"/>
      </rPr>
      <t>(видатки споживання)</t>
    </r>
  </si>
  <si>
    <t>Разом по місцевих бюджетах області</t>
  </si>
  <si>
    <r>
      <t>Разом 
(</t>
    </r>
    <r>
      <rPr>
        <b/>
        <sz val="12"/>
        <color indexed="8"/>
        <rFont val="Times New Roman"/>
        <family val="1"/>
        <charset val="204"/>
      </rPr>
      <t>видатки розвитку)</t>
    </r>
  </si>
  <si>
    <r>
      <t xml:space="preserve">Разом 
</t>
    </r>
    <r>
      <rPr>
        <b/>
        <sz val="12"/>
        <color indexed="8"/>
        <rFont val="Times New Roman"/>
        <family val="1"/>
        <charset val="204"/>
      </rPr>
      <t>(видатки споживання)</t>
    </r>
  </si>
  <si>
    <t>Розподіл між місцевими бюджетами Київської області на 2019 рік обсягу субвенції з місцевого бюджету на забезпечення якісної, сучасної та доступної загальної середньої освіти 
"Нова українська школа" за рахунок відповідної субвенції з державного бюджету</t>
  </si>
  <si>
    <t>В. Рогова</t>
  </si>
  <si>
    <r>
      <t xml:space="preserve">Здійснення витрат на відрядження для підвищення кваліфікації вчителів,асистенів вчителів закладів загальної середньої освіти з інклюзивним та інтегрованим навчанням , директорів закладів загальної  середньої освіти, заступників директорів з навчально-виховної (навчальної, виховної) роботи у початковій школі, а аткож директорів, заступників директорів з навчально-виховної (навчальної, виховної) роботи, вчителів закладів загальної середньої освіти, які є учасниками експерименту із запровадження проекту Державного стандарту початкової освіти, інтегрованого курсу  природничих дисциплін, електронних підручників </t>
    </r>
    <r>
      <rPr>
        <b/>
        <sz val="12"/>
        <rFont val="Times New Roman"/>
        <family val="1"/>
        <charset val="204"/>
      </rPr>
      <t>(видатки споживання)</t>
    </r>
  </si>
  <si>
    <t>Директор департаменту освіти і науки адміністрації</t>
  </si>
  <si>
    <r>
      <rPr>
        <b/>
        <sz val="14"/>
        <color theme="1"/>
        <rFont val="Times New Roman"/>
        <family val="1"/>
        <charset val="204"/>
      </rPr>
      <t>Додаток 1
до розпорядження голови
адміністрації</t>
    </r>
    <r>
      <rPr>
        <b/>
        <sz val="11"/>
        <color theme="1"/>
        <rFont val="Times New Roman"/>
        <family val="1"/>
        <charset val="204"/>
      </rPr>
      <t xml:space="preserve">
від 11.04.2019 № 217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</si>
</sst>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0000"/>
  </numFmts>
  <fonts count="23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Arial"/>
      <family val="2"/>
      <charset val="204"/>
    </font>
    <font>
      <sz val="11"/>
      <color indexed="9"/>
      <name val="Calibri"/>
      <family val="2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  <charset val="204"/>
    </font>
    <font>
      <sz val="8"/>
      <name val="Calibri"/>
      <family val="2"/>
    </font>
    <font>
      <sz val="14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/>
    <xf numFmtId="0" fontId="4" fillId="0" borderId="0" xfId="0" applyFont="1" applyBorder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2" fontId="9" fillId="0" borderId="0" xfId="0" applyNumberFormat="1" applyFont="1" applyBorder="1"/>
    <xf numFmtId="164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 applyFont="1"/>
    <xf numFmtId="2" fontId="0" fillId="0" borderId="0" xfId="0" applyNumberFormat="1"/>
    <xf numFmtId="0" fontId="7" fillId="0" borderId="0" xfId="0" applyFont="1" applyBorder="1" applyAlignment="1">
      <alignment vertical="center" wrapText="1"/>
    </xf>
    <xf numFmtId="0" fontId="10" fillId="0" borderId="0" xfId="0" applyFont="1"/>
    <xf numFmtId="164" fontId="10" fillId="0" borderId="0" xfId="0" applyNumberFormat="1" applyFont="1"/>
    <xf numFmtId="0" fontId="8" fillId="0" borderId="0" xfId="0" applyFont="1" applyBorder="1" applyAlignment="1">
      <alignment horizontal="center" wrapText="1"/>
    </xf>
    <xf numFmtId="0" fontId="2" fillId="2" borderId="0" xfId="0" applyFont="1" applyFill="1"/>
    <xf numFmtId="0" fontId="1" fillId="2" borderId="0" xfId="0" applyFont="1" applyFill="1"/>
    <xf numFmtId="4" fontId="14" fillId="2" borderId="0" xfId="0" applyNumberFormat="1" applyFont="1" applyFill="1"/>
    <xf numFmtId="0" fontId="0" fillId="2" borderId="0" xfId="0" applyFill="1"/>
    <xf numFmtId="4" fontId="10" fillId="2" borderId="0" xfId="0" applyNumberFormat="1" applyFont="1" applyFill="1" applyBorder="1" applyAlignment="1">
      <alignment horizontal="center"/>
    </xf>
    <xf numFmtId="4" fontId="0" fillId="0" borderId="0" xfId="0" applyNumberFormat="1"/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9" fillId="0" borderId="0" xfId="0" applyNumberFormat="1" applyFont="1"/>
    <xf numFmtId="0" fontId="19" fillId="0" borderId="0" xfId="0" applyFont="1"/>
    <xf numFmtId="0" fontId="20" fillId="0" borderId="0" xfId="0" applyFont="1"/>
    <xf numFmtId="0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1" fillId="0" borderId="0" xfId="0" applyFont="1"/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left"/>
    </xf>
    <xf numFmtId="4" fontId="17" fillId="0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/>
    <xf numFmtId="0" fontId="15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4" fontId="1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/>
    <xf numFmtId="0" fontId="17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/>
    <xf numFmtId="1" fontId="18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1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72"/>
  <sheetViews>
    <sheetView tabSelected="1" view="pageBreakPreview" zoomScale="70" zoomScaleNormal="60" zoomScaleSheetLayoutView="70" workbookViewId="0">
      <selection activeCell="P2" sqref="P2:S3"/>
    </sheetView>
  </sheetViews>
  <sheetFormatPr defaultRowHeight="15"/>
  <cols>
    <col min="1" max="1" width="5.85546875" customWidth="1"/>
    <col min="2" max="2" width="42" customWidth="1"/>
    <col min="3" max="3" width="23.140625" hidden="1" customWidth="1"/>
    <col min="4" max="4" width="0.140625" customWidth="1"/>
    <col min="5" max="5" width="28.5703125" customWidth="1"/>
    <col min="6" max="6" width="17.7109375" hidden="1" customWidth="1"/>
    <col min="7" max="7" width="14" hidden="1" customWidth="1"/>
    <col min="8" max="8" width="18" customWidth="1"/>
    <col min="9" max="9" width="19.5703125" hidden="1" customWidth="1"/>
    <col min="10" max="10" width="17" hidden="1" customWidth="1"/>
    <col min="11" max="11" width="22" customWidth="1"/>
    <col min="12" max="12" width="47.5703125" hidden="1" customWidth="1"/>
    <col min="13" max="13" width="8.5703125" hidden="1" customWidth="1"/>
    <col min="14" max="14" width="43.7109375" customWidth="1"/>
    <col min="15" max="15" width="17.85546875" customWidth="1"/>
    <col min="16" max="16" width="19.5703125" customWidth="1"/>
    <col min="17" max="17" width="17.42578125" customWidth="1"/>
    <col min="18" max="18" width="18.85546875" customWidth="1"/>
    <col min="19" max="19" width="14.42578125" customWidth="1"/>
  </cols>
  <sheetData>
    <row r="1" spans="1:20">
      <c r="N1" s="64"/>
      <c r="O1" s="64"/>
      <c r="P1" s="64"/>
      <c r="Q1" s="64"/>
      <c r="R1" s="64"/>
    </row>
    <row r="2" spans="1:20" ht="22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9"/>
      <c r="P2" s="70" t="s">
        <v>92</v>
      </c>
      <c r="Q2" s="70"/>
      <c r="R2" s="70"/>
      <c r="S2" s="70"/>
    </row>
    <row r="3" spans="1:20" ht="116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70"/>
      <c r="Q3" s="70"/>
      <c r="R3" s="70"/>
      <c r="S3" s="70"/>
    </row>
    <row r="4" spans="1:20" ht="42" customHeight="1">
      <c r="A4" s="65" t="s">
        <v>88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16"/>
      <c r="T4" s="17"/>
    </row>
    <row r="5" spans="1:20" ht="24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3"/>
      <c r="P5" s="34"/>
      <c r="Q5" s="34"/>
      <c r="R5" s="34" t="s">
        <v>79</v>
      </c>
      <c r="S5" s="17"/>
      <c r="T5" s="17"/>
    </row>
    <row r="6" spans="1:20" ht="267" customHeight="1">
      <c r="A6" s="26" t="s">
        <v>57</v>
      </c>
      <c r="B6" s="26" t="s">
        <v>58</v>
      </c>
      <c r="C6" s="73" t="s">
        <v>81</v>
      </c>
      <c r="D6" s="73"/>
      <c r="E6" s="73"/>
      <c r="F6" s="73" t="s">
        <v>82</v>
      </c>
      <c r="G6" s="73"/>
      <c r="H6" s="73"/>
      <c r="I6" s="67" t="s">
        <v>83</v>
      </c>
      <c r="J6" s="67"/>
      <c r="K6" s="67"/>
      <c r="L6" s="67" t="s">
        <v>90</v>
      </c>
      <c r="M6" s="67"/>
      <c r="N6" s="67"/>
      <c r="O6" s="27" t="s">
        <v>84</v>
      </c>
      <c r="P6" s="31" t="s">
        <v>86</v>
      </c>
      <c r="Q6" s="31" t="s">
        <v>87</v>
      </c>
      <c r="R6" s="58" t="s">
        <v>62</v>
      </c>
      <c r="S6" s="17"/>
      <c r="T6" s="17"/>
    </row>
    <row r="7" spans="1:20" ht="31.5" customHeight="1">
      <c r="A7" s="35" t="s">
        <v>32</v>
      </c>
      <c r="B7" s="36" t="s">
        <v>0</v>
      </c>
      <c r="C7" s="26">
        <v>8</v>
      </c>
      <c r="D7" s="26">
        <f t="shared" ref="D7:D38" si="0">$D$62*C7</f>
        <v>21.862877633348276</v>
      </c>
      <c r="E7" s="37">
        <v>21863</v>
      </c>
      <c r="F7" s="38">
        <v>124</v>
      </c>
      <c r="G7" s="39">
        <f t="shared" ref="G7:G38" si="1">F7*$G$62</f>
        <v>28.279448432000002</v>
      </c>
      <c r="H7" s="37">
        <v>25759</v>
      </c>
      <c r="I7" s="37">
        <v>2</v>
      </c>
      <c r="J7" s="37">
        <f t="shared" ref="J7:J38" si="2">I7*$J$62</f>
        <v>31.16079268</v>
      </c>
      <c r="K7" s="40">
        <v>52528</v>
      </c>
      <c r="L7" s="40">
        <v>13</v>
      </c>
      <c r="M7" s="39">
        <f t="shared" ref="M7:M38" si="3">L7*$M$62</f>
        <v>5.7925082539999995</v>
      </c>
      <c r="N7" s="41">
        <v>2292</v>
      </c>
      <c r="O7" s="41"/>
      <c r="P7" s="42">
        <f>E7+H7+K7</f>
        <v>100150</v>
      </c>
      <c r="Q7" s="42">
        <f>N7+O7</f>
        <v>2292</v>
      </c>
      <c r="R7" s="42">
        <f>P7+Q7</f>
        <v>102442</v>
      </c>
      <c r="S7" s="18"/>
      <c r="T7" s="17"/>
    </row>
    <row r="8" spans="1:20" ht="26.25" customHeight="1">
      <c r="A8" s="43" t="s">
        <v>33</v>
      </c>
      <c r="B8" s="44" t="s">
        <v>1</v>
      </c>
      <c r="C8" s="26">
        <v>86</v>
      </c>
      <c r="D8" s="26">
        <f t="shared" si="0"/>
        <v>235.02593455849396</v>
      </c>
      <c r="E8" s="37">
        <v>235029</v>
      </c>
      <c r="F8" s="45">
        <v>904</v>
      </c>
      <c r="G8" s="39">
        <f t="shared" si="1"/>
        <v>206.16630147200001</v>
      </c>
      <c r="H8" s="37">
        <v>187788</v>
      </c>
      <c r="I8" s="37">
        <v>20</v>
      </c>
      <c r="J8" s="37">
        <f t="shared" si="2"/>
        <v>311.60792679999997</v>
      </c>
      <c r="K8" s="40">
        <v>525280</v>
      </c>
      <c r="L8" s="40">
        <v>140</v>
      </c>
      <c r="M8" s="39">
        <f t="shared" si="3"/>
        <v>62.380858119999999</v>
      </c>
      <c r="N8" s="41">
        <v>24686</v>
      </c>
      <c r="O8" s="41"/>
      <c r="P8" s="42">
        <f t="shared" ref="P8:P38" si="4">E8+H8+K8</f>
        <v>948097</v>
      </c>
      <c r="Q8" s="42">
        <f t="shared" ref="Q8:Q58" si="5">N8+O8</f>
        <v>24686</v>
      </c>
      <c r="R8" s="42">
        <f t="shared" ref="R8:R58" si="6">P8+Q8</f>
        <v>972783</v>
      </c>
      <c r="S8" s="18"/>
      <c r="T8" s="17"/>
    </row>
    <row r="9" spans="1:20" ht="23.25" customHeight="1">
      <c r="A9" s="35" t="s">
        <v>34</v>
      </c>
      <c r="B9" s="36" t="s">
        <v>2</v>
      </c>
      <c r="C9" s="26">
        <v>79</v>
      </c>
      <c r="D9" s="26">
        <f t="shared" si="0"/>
        <v>215.89591662931423</v>
      </c>
      <c r="E9" s="37">
        <v>215899</v>
      </c>
      <c r="F9" s="38">
        <v>1259</v>
      </c>
      <c r="G9" s="39">
        <f t="shared" si="1"/>
        <v>287.12762561200003</v>
      </c>
      <c r="H9" s="37">
        <v>261532</v>
      </c>
      <c r="I9" s="37">
        <v>14</v>
      </c>
      <c r="J9" s="37">
        <f t="shared" si="2"/>
        <v>218.12554876000002</v>
      </c>
      <c r="K9" s="40">
        <v>367695.99999999994</v>
      </c>
      <c r="L9" s="40">
        <v>119</v>
      </c>
      <c r="M9" s="39">
        <f t="shared" si="3"/>
        <v>53.023729402000001</v>
      </c>
      <c r="N9" s="41">
        <v>20983</v>
      </c>
      <c r="O9" s="41"/>
      <c r="P9" s="42">
        <f t="shared" si="4"/>
        <v>845127</v>
      </c>
      <c r="Q9" s="42">
        <f t="shared" si="5"/>
        <v>20983</v>
      </c>
      <c r="R9" s="42">
        <f t="shared" si="6"/>
        <v>866110</v>
      </c>
      <c r="S9" s="18"/>
      <c r="T9" s="17"/>
    </row>
    <row r="10" spans="1:20" ht="26.25" customHeight="1">
      <c r="A10" s="43" t="s">
        <v>35</v>
      </c>
      <c r="B10" s="36" t="s">
        <v>3</v>
      </c>
      <c r="C10" s="26">
        <v>143</v>
      </c>
      <c r="D10" s="26">
        <f t="shared" si="0"/>
        <v>390.79893769610044</v>
      </c>
      <c r="E10" s="37">
        <v>390805</v>
      </c>
      <c r="F10" s="38">
        <v>3171</v>
      </c>
      <c r="G10" s="39">
        <f t="shared" si="1"/>
        <v>723.178475628</v>
      </c>
      <c r="H10" s="37">
        <v>658712</v>
      </c>
      <c r="I10" s="37">
        <v>20</v>
      </c>
      <c r="J10" s="37">
        <f t="shared" si="2"/>
        <v>311.60792679999997</v>
      </c>
      <c r="K10" s="40">
        <v>525280</v>
      </c>
      <c r="L10" s="40">
        <v>198</v>
      </c>
      <c r="M10" s="39">
        <f t="shared" si="3"/>
        <v>88.224356483999998</v>
      </c>
      <c r="N10" s="41">
        <v>34913</v>
      </c>
      <c r="O10" s="41"/>
      <c r="P10" s="42">
        <f t="shared" si="4"/>
        <v>1574797</v>
      </c>
      <c r="Q10" s="42">
        <f t="shared" si="5"/>
        <v>34913</v>
      </c>
      <c r="R10" s="42">
        <f t="shared" si="6"/>
        <v>1609710</v>
      </c>
      <c r="S10" s="18"/>
      <c r="T10" s="17"/>
    </row>
    <row r="11" spans="1:20" ht="25.5" customHeight="1">
      <c r="A11" s="35" t="s">
        <v>36</v>
      </c>
      <c r="B11" s="36" t="s">
        <v>4</v>
      </c>
      <c r="C11" s="26">
        <v>71</v>
      </c>
      <c r="D11" s="26">
        <f t="shared" si="0"/>
        <v>194.03303899596594</v>
      </c>
      <c r="E11" s="37">
        <v>194036</v>
      </c>
      <c r="F11" s="38">
        <v>1351</v>
      </c>
      <c r="G11" s="39">
        <f t="shared" si="1"/>
        <v>308.10915186800003</v>
      </c>
      <c r="H11" s="37">
        <v>280643</v>
      </c>
      <c r="I11" s="37">
        <v>10</v>
      </c>
      <c r="J11" s="37">
        <f t="shared" si="2"/>
        <v>155.80396339999999</v>
      </c>
      <c r="K11" s="40">
        <v>262640</v>
      </c>
      <c r="L11" s="40">
        <v>109</v>
      </c>
      <c r="M11" s="39">
        <f t="shared" si="3"/>
        <v>48.567953822</v>
      </c>
      <c r="N11" s="41">
        <v>19220</v>
      </c>
      <c r="O11" s="41"/>
      <c r="P11" s="42">
        <f t="shared" si="4"/>
        <v>737319</v>
      </c>
      <c r="Q11" s="42">
        <f t="shared" si="5"/>
        <v>19220</v>
      </c>
      <c r="R11" s="42">
        <f t="shared" si="6"/>
        <v>756539</v>
      </c>
      <c r="S11" s="18"/>
      <c r="T11" s="17"/>
    </row>
    <row r="12" spans="1:20" ht="26.25" customHeight="1">
      <c r="A12" s="43" t="s">
        <v>56</v>
      </c>
      <c r="B12" s="36" t="s">
        <v>5</v>
      </c>
      <c r="C12" s="26">
        <v>109</v>
      </c>
      <c r="D12" s="26">
        <f t="shared" si="0"/>
        <v>297.88170775437027</v>
      </c>
      <c r="E12" s="37">
        <v>297886</v>
      </c>
      <c r="F12" s="38">
        <v>2367</v>
      </c>
      <c r="G12" s="39">
        <f t="shared" si="1"/>
        <v>539.81818095599999</v>
      </c>
      <c r="H12" s="37">
        <v>491697</v>
      </c>
      <c r="I12" s="37">
        <v>14</v>
      </c>
      <c r="J12" s="37">
        <f t="shared" si="2"/>
        <v>218.12554876000002</v>
      </c>
      <c r="K12" s="40">
        <v>367695.99999999994</v>
      </c>
      <c r="L12" s="40">
        <v>148</v>
      </c>
      <c r="M12" s="39">
        <f t="shared" si="3"/>
        <v>65.945478584</v>
      </c>
      <c r="N12" s="41">
        <v>26097</v>
      </c>
      <c r="O12" s="41"/>
      <c r="P12" s="42">
        <f t="shared" si="4"/>
        <v>1157279</v>
      </c>
      <c r="Q12" s="42">
        <f t="shared" si="5"/>
        <v>26097</v>
      </c>
      <c r="R12" s="42">
        <f t="shared" si="6"/>
        <v>1183376</v>
      </c>
      <c r="S12" s="18"/>
      <c r="T12" s="17"/>
    </row>
    <row r="13" spans="1:20" ht="26.25" customHeight="1">
      <c r="A13" s="35" t="s">
        <v>55</v>
      </c>
      <c r="B13" s="46" t="s">
        <v>6</v>
      </c>
      <c r="C13" s="26">
        <v>180</v>
      </c>
      <c r="D13" s="26">
        <f t="shared" si="0"/>
        <v>491.91474675033623</v>
      </c>
      <c r="E13" s="37">
        <v>491921.99999999994</v>
      </c>
      <c r="F13" s="37">
        <v>3041</v>
      </c>
      <c r="G13" s="39">
        <f t="shared" si="1"/>
        <v>693.53066678799996</v>
      </c>
      <c r="H13" s="37">
        <v>631707</v>
      </c>
      <c r="I13" s="37">
        <v>28</v>
      </c>
      <c r="J13" s="37">
        <f t="shared" si="2"/>
        <v>436.25109752000003</v>
      </c>
      <c r="K13" s="40">
        <v>735391.99999999988</v>
      </c>
      <c r="L13" s="40">
        <v>238</v>
      </c>
      <c r="M13" s="39">
        <f t="shared" si="3"/>
        <v>106.047458804</v>
      </c>
      <c r="N13" s="41">
        <v>41967</v>
      </c>
      <c r="O13" s="41"/>
      <c r="P13" s="42">
        <f t="shared" si="4"/>
        <v>1859021</v>
      </c>
      <c r="Q13" s="42">
        <f t="shared" si="5"/>
        <v>41967</v>
      </c>
      <c r="R13" s="42">
        <f t="shared" si="6"/>
        <v>1900988</v>
      </c>
      <c r="S13" s="18"/>
      <c r="T13" s="17"/>
    </row>
    <row r="14" spans="1:20" ht="27" customHeight="1">
      <c r="A14" s="43" t="s">
        <v>54</v>
      </c>
      <c r="B14" s="36" t="s">
        <v>7</v>
      </c>
      <c r="C14" s="26">
        <v>186</v>
      </c>
      <c r="D14" s="26">
        <f t="shared" si="0"/>
        <v>508.31190497534743</v>
      </c>
      <c r="E14" s="37">
        <v>508320</v>
      </c>
      <c r="F14" s="38">
        <v>4270</v>
      </c>
      <c r="G14" s="39">
        <f t="shared" si="1"/>
        <v>973.81649035999999</v>
      </c>
      <c r="H14" s="37">
        <v>887007</v>
      </c>
      <c r="I14" s="37">
        <v>25</v>
      </c>
      <c r="J14" s="37">
        <f t="shared" si="2"/>
        <v>389.50990849999999</v>
      </c>
      <c r="K14" s="40">
        <v>656600</v>
      </c>
      <c r="L14" s="40">
        <v>249</v>
      </c>
      <c r="M14" s="39">
        <f t="shared" si="3"/>
        <v>110.94881194199999</v>
      </c>
      <c r="N14" s="41">
        <v>43906</v>
      </c>
      <c r="O14" s="41"/>
      <c r="P14" s="42">
        <f t="shared" si="4"/>
        <v>2051927</v>
      </c>
      <c r="Q14" s="42">
        <f t="shared" si="5"/>
        <v>43906</v>
      </c>
      <c r="R14" s="42">
        <f t="shared" si="6"/>
        <v>2095833</v>
      </c>
      <c r="S14" s="18"/>
      <c r="T14" s="17"/>
    </row>
    <row r="15" spans="1:20" ht="31.5" customHeight="1">
      <c r="A15" s="35" t="s">
        <v>53</v>
      </c>
      <c r="B15" s="36" t="s">
        <v>8</v>
      </c>
      <c r="C15" s="26">
        <v>59</v>
      </c>
      <c r="D15" s="26">
        <f t="shared" si="0"/>
        <v>161.23872254594355</v>
      </c>
      <c r="E15" s="37">
        <v>161241</v>
      </c>
      <c r="F15" s="38">
        <v>709</v>
      </c>
      <c r="G15" s="39">
        <f t="shared" si="1"/>
        <v>161.69458821200001</v>
      </c>
      <c r="H15" s="37">
        <v>147281</v>
      </c>
      <c r="I15" s="37">
        <v>14</v>
      </c>
      <c r="J15" s="37">
        <f t="shared" si="2"/>
        <v>218.12554876000002</v>
      </c>
      <c r="K15" s="40">
        <v>367695.99999999994</v>
      </c>
      <c r="L15" s="40">
        <v>99</v>
      </c>
      <c r="M15" s="39">
        <f t="shared" si="3"/>
        <v>44.112178241999999</v>
      </c>
      <c r="N15" s="41">
        <v>17457</v>
      </c>
      <c r="O15" s="41"/>
      <c r="P15" s="42">
        <f t="shared" si="4"/>
        <v>676218</v>
      </c>
      <c r="Q15" s="42">
        <f t="shared" si="5"/>
        <v>17457</v>
      </c>
      <c r="R15" s="42">
        <f t="shared" si="6"/>
        <v>693675</v>
      </c>
      <c r="S15" s="18"/>
      <c r="T15" s="17"/>
    </row>
    <row r="16" spans="1:20" ht="29.25" customHeight="1">
      <c r="A16" s="43" t="s">
        <v>52</v>
      </c>
      <c r="B16" s="46" t="s">
        <v>9</v>
      </c>
      <c r="C16" s="26">
        <v>58</v>
      </c>
      <c r="D16" s="26">
        <f t="shared" si="0"/>
        <v>158.50586284177501</v>
      </c>
      <c r="E16" s="37">
        <v>158508</v>
      </c>
      <c r="F16" s="37">
        <v>706</v>
      </c>
      <c r="G16" s="39">
        <f t="shared" si="1"/>
        <v>161.01040800800001</v>
      </c>
      <c r="H16" s="37">
        <v>146658</v>
      </c>
      <c r="I16" s="37">
        <v>15</v>
      </c>
      <c r="J16" s="37">
        <f t="shared" si="2"/>
        <v>233.70594510000001</v>
      </c>
      <c r="K16" s="40">
        <v>393960</v>
      </c>
      <c r="L16" s="40">
        <v>90</v>
      </c>
      <c r="M16" s="39">
        <f t="shared" si="3"/>
        <v>40.101980220000002</v>
      </c>
      <c r="N16" s="41">
        <v>15870</v>
      </c>
      <c r="O16" s="41"/>
      <c r="P16" s="42">
        <f t="shared" si="4"/>
        <v>699126</v>
      </c>
      <c r="Q16" s="42">
        <f t="shared" si="5"/>
        <v>15870</v>
      </c>
      <c r="R16" s="42">
        <f t="shared" si="6"/>
        <v>714996</v>
      </c>
      <c r="S16" s="18"/>
      <c r="T16" s="17"/>
    </row>
    <row r="17" spans="1:20" ht="23.25" customHeight="1">
      <c r="A17" s="35" t="s">
        <v>51</v>
      </c>
      <c r="B17" s="46" t="s">
        <v>10</v>
      </c>
      <c r="C17" s="26">
        <v>107</v>
      </c>
      <c r="D17" s="26">
        <f t="shared" si="0"/>
        <v>292.4159883460332</v>
      </c>
      <c r="E17" s="37">
        <v>292420</v>
      </c>
      <c r="F17" s="37">
        <v>1218</v>
      </c>
      <c r="G17" s="39">
        <f t="shared" si="1"/>
        <v>277.77716282400002</v>
      </c>
      <c r="H17" s="37">
        <v>253015</v>
      </c>
      <c r="I17" s="37">
        <v>21</v>
      </c>
      <c r="J17" s="37">
        <f t="shared" si="2"/>
        <v>327.18832314000002</v>
      </c>
      <c r="K17" s="40">
        <v>551544</v>
      </c>
      <c r="L17" s="40">
        <v>136</v>
      </c>
      <c r="M17" s="39">
        <f t="shared" si="3"/>
        <v>60.598547887999999</v>
      </c>
      <c r="N17" s="41">
        <v>23981</v>
      </c>
      <c r="O17" s="41"/>
      <c r="P17" s="42">
        <f t="shared" si="4"/>
        <v>1096979</v>
      </c>
      <c r="Q17" s="42">
        <f t="shared" si="5"/>
        <v>23981</v>
      </c>
      <c r="R17" s="42">
        <f t="shared" si="6"/>
        <v>1120960</v>
      </c>
      <c r="S17" s="18"/>
      <c r="T17" s="17"/>
    </row>
    <row r="18" spans="1:20" ht="28.5" customHeight="1">
      <c r="A18" s="43" t="s">
        <v>50</v>
      </c>
      <c r="B18" s="46" t="s">
        <v>11</v>
      </c>
      <c r="C18" s="26">
        <v>82</v>
      </c>
      <c r="D18" s="26">
        <f t="shared" si="0"/>
        <v>224.09449574181983</v>
      </c>
      <c r="E18" s="37">
        <v>224098</v>
      </c>
      <c r="F18" s="37">
        <v>1296</v>
      </c>
      <c r="G18" s="39">
        <f t="shared" si="1"/>
        <v>295.56584812800003</v>
      </c>
      <c r="H18" s="37">
        <v>269218</v>
      </c>
      <c r="I18" s="37">
        <v>18</v>
      </c>
      <c r="J18" s="37">
        <f t="shared" si="2"/>
        <v>280.44713411999999</v>
      </c>
      <c r="K18" s="40">
        <v>472752</v>
      </c>
      <c r="L18" s="40">
        <v>123</v>
      </c>
      <c r="M18" s="39">
        <f t="shared" si="3"/>
        <v>54.806039634000001</v>
      </c>
      <c r="N18" s="41">
        <v>21689</v>
      </c>
      <c r="O18" s="41"/>
      <c r="P18" s="42">
        <f t="shared" si="4"/>
        <v>966068</v>
      </c>
      <c r="Q18" s="42">
        <f t="shared" si="5"/>
        <v>21689</v>
      </c>
      <c r="R18" s="42">
        <f t="shared" si="6"/>
        <v>987757</v>
      </c>
      <c r="S18" s="18"/>
      <c r="T18" s="17"/>
    </row>
    <row r="19" spans="1:20" ht="24" customHeight="1">
      <c r="A19" s="35" t="s">
        <v>49</v>
      </c>
      <c r="B19" s="47" t="s">
        <v>12</v>
      </c>
      <c r="C19" s="26">
        <v>454</v>
      </c>
      <c r="D19" s="26">
        <f t="shared" si="0"/>
        <v>1240.7183056925146</v>
      </c>
      <c r="E19" s="37">
        <v>1240556</v>
      </c>
      <c r="F19" s="48">
        <v>12399</v>
      </c>
      <c r="G19" s="39">
        <f t="shared" si="1"/>
        <v>2827.7167831320003</v>
      </c>
      <c r="H19" s="37">
        <v>2575644</v>
      </c>
      <c r="I19" s="37">
        <v>38</v>
      </c>
      <c r="J19" s="37">
        <f t="shared" si="2"/>
        <v>592.05506091999996</v>
      </c>
      <c r="K19" s="40">
        <v>998031.99999999988</v>
      </c>
      <c r="L19" s="40">
        <v>549</v>
      </c>
      <c r="M19" s="39">
        <f t="shared" si="3"/>
        <v>244.62207934199998</v>
      </c>
      <c r="N19" s="41">
        <v>96806</v>
      </c>
      <c r="O19" s="41"/>
      <c r="P19" s="42">
        <f t="shared" si="4"/>
        <v>4814232</v>
      </c>
      <c r="Q19" s="42">
        <f t="shared" si="5"/>
        <v>96806</v>
      </c>
      <c r="R19" s="42">
        <f t="shared" si="6"/>
        <v>4911038</v>
      </c>
      <c r="S19" s="18"/>
      <c r="T19" s="17"/>
    </row>
    <row r="20" spans="1:20" ht="27" customHeight="1">
      <c r="A20" s="43" t="s">
        <v>48</v>
      </c>
      <c r="B20" s="49" t="s">
        <v>13</v>
      </c>
      <c r="C20" s="26">
        <v>161</v>
      </c>
      <c r="D20" s="26">
        <f t="shared" si="0"/>
        <v>439.99041237113408</v>
      </c>
      <c r="E20" s="37">
        <v>439997</v>
      </c>
      <c r="F20" s="45">
        <v>2113</v>
      </c>
      <c r="G20" s="39">
        <f t="shared" si="1"/>
        <v>481.89092368400003</v>
      </c>
      <c r="H20" s="37">
        <v>438933</v>
      </c>
      <c r="I20" s="37">
        <v>32</v>
      </c>
      <c r="J20" s="37">
        <f t="shared" si="2"/>
        <v>498.57268288</v>
      </c>
      <c r="K20" s="40">
        <v>840448</v>
      </c>
      <c r="L20" s="40">
        <v>233</v>
      </c>
      <c r="M20" s="39">
        <f t="shared" si="3"/>
        <v>103.81957101399999</v>
      </c>
      <c r="N20" s="41">
        <v>41085</v>
      </c>
      <c r="O20" s="41"/>
      <c r="P20" s="42">
        <f t="shared" si="4"/>
        <v>1719378</v>
      </c>
      <c r="Q20" s="42">
        <f t="shared" si="5"/>
        <v>41085</v>
      </c>
      <c r="R20" s="42">
        <f t="shared" si="6"/>
        <v>1760463</v>
      </c>
      <c r="S20" s="18"/>
      <c r="T20" s="17"/>
    </row>
    <row r="21" spans="1:20" ht="28.5" customHeight="1">
      <c r="A21" s="35" t="s">
        <v>47</v>
      </c>
      <c r="B21" s="49" t="s">
        <v>14</v>
      </c>
      <c r="C21" s="26">
        <v>55</v>
      </c>
      <c r="D21" s="26">
        <f t="shared" si="0"/>
        <v>150.30728372926939</v>
      </c>
      <c r="E21" s="37">
        <v>150310</v>
      </c>
      <c r="F21" s="45">
        <v>751</v>
      </c>
      <c r="G21" s="39">
        <f t="shared" si="1"/>
        <v>171.27311106799999</v>
      </c>
      <c r="H21" s="37">
        <v>156005</v>
      </c>
      <c r="I21" s="37">
        <v>14</v>
      </c>
      <c r="J21" s="37">
        <f t="shared" si="2"/>
        <v>218.12554876000002</v>
      </c>
      <c r="K21" s="40">
        <v>367695.99999999994</v>
      </c>
      <c r="L21" s="40">
        <v>98</v>
      </c>
      <c r="M21" s="39">
        <f t="shared" si="3"/>
        <v>43.666600683999995</v>
      </c>
      <c r="N21" s="41">
        <v>17280</v>
      </c>
      <c r="O21" s="41"/>
      <c r="P21" s="42">
        <f t="shared" si="4"/>
        <v>674011</v>
      </c>
      <c r="Q21" s="42">
        <f t="shared" si="5"/>
        <v>17280</v>
      </c>
      <c r="R21" s="42">
        <f t="shared" si="6"/>
        <v>691291</v>
      </c>
      <c r="S21" s="18"/>
      <c r="T21" s="17"/>
    </row>
    <row r="22" spans="1:20" ht="25.5" customHeight="1">
      <c r="A22" s="43" t="s">
        <v>46</v>
      </c>
      <c r="B22" s="49" t="s">
        <v>15</v>
      </c>
      <c r="C22" s="26">
        <v>107</v>
      </c>
      <c r="D22" s="26">
        <f t="shared" si="0"/>
        <v>292.4159883460332</v>
      </c>
      <c r="E22" s="37">
        <v>292420</v>
      </c>
      <c r="F22" s="45">
        <v>1990</v>
      </c>
      <c r="G22" s="39">
        <f t="shared" si="1"/>
        <v>453.83953531999998</v>
      </c>
      <c r="H22" s="37">
        <v>413383</v>
      </c>
      <c r="I22" s="37">
        <v>17</v>
      </c>
      <c r="J22" s="37">
        <f t="shared" si="2"/>
        <v>264.86673777999999</v>
      </c>
      <c r="K22" s="40">
        <v>446488</v>
      </c>
      <c r="L22" s="40">
        <v>152</v>
      </c>
      <c r="M22" s="39">
        <f t="shared" si="3"/>
        <v>67.727788816</v>
      </c>
      <c r="N22" s="41">
        <v>26802</v>
      </c>
      <c r="O22" s="41"/>
      <c r="P22" s="42">
        <f t="shared" si="4"/>
        <v>1152291</v>
      </c>
      <c r="Q22" s="42">
        <f t="shared" si="5"/>
        <v>26802</v>
      </c>
      <c r="R22" s="42">
        <f t="shared" si="6"/>
        <v>1179093</v>
      </c>
      <c r="S22" s="18"/>
      <c r="T22" s="17"/>
    </row>
    <row r="23" spans="1:20" ht="27" customHeight="1">
      <c r="A23" s="35" t="s">
        <v>45</v>
      </c>
      <c r="B23" s="47" t="s">
        <v>16</v>
      </c>
      <c r="C23" s="26">
        <v>56</v>
      </c>
      <c r="D23" s="26">
        <f t="shared" si="0"/>
        <v>153.04014343343795</v>
      </c>
      <c r="E23" s="37">
        <v>153043</v>
      </c>
      <c r="F23" s="48">
        <v>562</v>
      </c>
      <c r="G23" s="39">
        <f t="shared" si="1"/>
        <v>128.16975821599999</v>
      </c>
      <c r="H23" s="37">
        <v>116744</v>
      </c>
      <c r="I23" s="37">
        <v>15</v>
      </c>
      <c r="J23" s="37">
        <f t="shared" si="2"/>
        <v>233.70594510000001</v>
      </c>
      <c r="K23" s="40">
        <v>393960</v>
      </c>
      <c r="L23" s="40">
        <v>93</v>
      </c>
      <c r="M23" s="39">
        <f t="shared" si="3"/>
        <v>41.438712893999998</v>
      </c>
      <c r="N23" s="41">
        <v>16399</v>
      </c>
      <c r="O23" s="41"/>
      <c r="P23" s="42">
        <f t="shared" si="4"/>
        <v>663747</v>
      </c>
      <c r="Q23" s="42">
        <f t="shared" si="5"/>
        <v>16399</v>
      </c>
      <c r="R23" s="42">
        <f t="shared" si="6"/>
        <v>680146</v>
      </c>
      <c r="S23" s="18"/>
      <c r="T23" s="17"/>
    </row>
    <row r="24" spans="1:20" ht="28.5" customHeight="1">
      <c r="A24" s="43" t="s">
        <v>44</v>
      </c>
      <c r="B24" s="49" t="s">
        <v>17</v>
      </c>
      <c r="C24" s="26">
        <v>34</v>
      </c>
      <c r="D24" s="26">
        <f t="shared" si="0"/>
        <v>92.91722994173017</v>
      </c>
      <c r="E24" s="37">
        <v>92919</v>
      </c>
      <c r="F24" s="45">
        <v>252</v>
      </c>
      <c r="G24" s="39">
        <f t="shared" si="1"/>
        <v>57.471137136000003</v>
      </c>
      <c r="H24" s="37">
        <v>52348</v>
      </c>
      <c r="I24" s="37">
        <v>7</v>
      </c>
      <c r="J24" s="37">
        <f t="shared" si="2"/>
        <v>109.06277438000001</v>
      </c>
      <c r="K24" s="40">
        <v>183847.99999999997</v>
      </c>
      <c r="L24" s="40">
        <v>51</v>
      </c>
      <c r="M24" s="39">
        <f t="shared" si="3"/>
        <v>22.724455457999998</v>
      </c>
      <c r="N24" s="41">
        <v>8993</v>
      </c>
      <c r="O24" s="41"/>
      <c r="P24" s="42">
        <f t="shared" si="4"/>
        <v>329115</v>
      </c>
      <c r="Q24" s="42">
        <f t="shared" si="5"/>
        <v>8993</v>
      </c>
      <c r="R24" s="42">
        <f t="shared" si="6"/>
        <v>338108</v>
      </c>
      <c r="S24" s="18"/>
      <c r="T24" s="17"/>
    </row>
    <row r="25" spans="1:20" ht="25.5" customHeight="1">
      <c r="A25" s="35" t="s">
        <v>43</v>
      </c>
      <c r="B25" s="49" t="s">
        <v>18</v>
      </c>
      <c r="C25" s="26">
        <v>81</v>
      </c>
      <c r="D25" s="26">
        <f t="shared" si="0"/>
        <v>221.36163603765129</v>
      </c>
      <c r="E25" s="37">
        <v>221365</v>
      </c>
      <c r="F25" s="45">
        <v>1384</v>
      </c>
      <c r="G25" s="39">
        <f t="shared" si="1"/>
        <v>315.635134112</v>
      </c>
      <c r="H25" s="37">
        <v>287498</v>
      </c>
      <c r="I25" s="37">
        <v>16</v>
      </c>
      <c r="J25" s="37">
        <f t="shared" si="2"/>
        <v>249.28634144</v>
      </c>
      <c r="K25" s="40">
        <v>420224</v>
      </c>
      <c r="L25" s="40">
        <v>124</v>
      </c>
      <c r="M25" s="39">
        <f t="shared" si="3"/>
        <v>55.251617191999998</v>
      </c>
      <c r="N25" s="41">
        <v>21865</v>
      </c>
      <c r="O25" s="41"/>
      <c r="P25" s="42">
        <f t="shared" si="4"/>
        <v>929087</v>
      </c>
      <c r="Q25" s="42">
        <f t="shared" si="5"/>
        <v>21865</v>
      </c>
      <c r="R25" s="42">
        <f t="shared" si="6"/>
        <v>950952</v>
      </c>
      <c r="S25" s="18"/>
      <c r="T25" s="17"/>
    </row>
    <row r="26" spans="1:20" ht="27" customHeight="1">
      <c r="A26" s="43" t="s">
        <v>42</v>
      </c>
      <c r="B26" s="49" t="s">
        <v>19</v>
      </c>
      <c r="C26" s="26">
        <v>100</v>
      </c>
      <c r="D26" s="26">
        <f t="shared" si="0"/>
        <v>273.28597041685344</v>
      </c>
      <c r="E26" s="37">
        <v>273289.99999999994</v>
      </c>
      <c r="F26" s="45">
        <v>1423</v>
      </c>
      <c r="G26" s="39">
        <f t="shared" si="1"/>
        <v>324.52947676399998</v>
      </c>
      <c r="H26" s="37">
        <v>295600</v>
      </c>
      <c r="I26" s="37">
        <v>22</v>
      </c>
      <c r="J26" s="37">
        <f t="shared" si="2"/>
        <v>342.76871948000002</v>
      </c>
      <c r="K26" s="40">
        <v>577808</v>
      </c>
      <c r="L26" s="40">
        <v>155</v>
      </c>
      <c r="M26" s="39">
        <f t="shared" si="3"/>
        <v>69.064521490000004</v>
      </c>
      <c r="N26" s="41">
        <v>27331</v>
      </c>
      <c r="O26" s="41"/>
      <c r="P26" s="42">
        <f t="shared" si="4"/>
        <v>1146698</v>
      </c>
      <c r="Q26" s="42">
        <f t="shared" si="5"/>
        <v>27331</v>
      </c>
      <c r="R26" s="42">
        <f t="shared" si="6"/>
        <v>1174029</v>
      </c>
      <c r="S26" s="18"/>
      <c r="T26" s="17"/>
    </row>
    <row r="27" spans="1:20" ht="24" customHeight="1">
      <c r="A27" s="35" t="s">
        <v>41</v>
      </c>
      <c r="B27" s="49" t="s">
        <v>20</v>
      </c>
      <c r="C27" s="26">
        <v>73</v>
      </c>
      <c r="D27" s="26">
        <f t="shared" si="0"/>
        <v>199.49875840430303</v>
      </c>
      <c r="E27" s="37">
        <v>199502</v>
      </c>
      <c r="F27" s="45">
        <v>877</v>
      </c>
      <c r="G27" s="39">
        <f t="shared" si="1"/>
        <v>200.00867963600001</v>
      </c>
      <c r="H27" s="37">
        <v>182179</v>
      </c>
      <c r="I27" s="37">
        <v>22</v>
      </c>
      <c r="J27" s="37">
        <f t="shared" si="2"/>
        <v>342.76871948000002</v>
      </c>
      <c r="K27" s="40">
        <v>577808</v>
      </c>
      <c r="L27" s="40">
        <v>131</v>
      </c>
      <c r="M27" s="39">
        <f t="shared" si="3"/>
        <v>58.370660097999995</v>
      </c>
      <c r="N27" s="41">
        <v>23099</v>
      </c>
      <c r="O27" s="41"/>
      <c r="P27" s="42">
        <f t="shared" si="4"/>
        <v>959489</v>
      </c>
      <c r="Q27" s="42">
        <f t="shared" si="5"/>
        <v>23099</v>
      </c>
      <c r="R27" s="42">
        <f t="shared" si="6"/>
        <v>982588</v>
      </c>
      <c r="S27" s="18"/>
      <c r="T27" s="17"/>
    </row>
    <row r="28" spans="1:20" ht="27.75" customHeight="1">
      <c r="A28" s="43" t="s">
        <v>40</v>
      </c>
      <c r="B28" s="49" t="s">
        <v>21</v>
      </c>
      <c r="C28" s="26">
        <v>97</v>
      </c>
      <c r="D28" s="26">
        <f t="shared" si="0"/>
        <v>265.08739130434788</v>
      </c>
      <c r="E28" s="37">
        <v>265091</v>
      </c>
      <c r="F28" s="45">
        <v>1149</v>
      </c>
      <c r="G28" s="39">
        <f t="shared" si="1"/>
        <v>262.04101813200003</v>
      </c>
      <c r="H28" s="37">
        <v>238682</v>
      </c>
      <c r="I28" s="37">
        <v>23</v>
      </c>
      <c r="J28" s="37">
        <f t="shared" si="2"/>
        <v>358.34911582000001</v>
      </c>
      <c r="K28" s="40">
        <v>604072</v>
      </c>
      <c r="L28" s="40">
        <v>141</v>
      </c>
      <c r="M28" s="39">
        <f t="shared" si="3"/>
        <v>62.826435677999996</v>
      </c>
      <c r="N28" s="41">
        <v>24863</v>
      </c>
      <c r="O28" s="41"/>
      <c r="P28" s="42">
        <f t="shared" si="4"/>
        <v>1107845</v>
      </c>
      <c r="Q28" s="42">
        <f t="shared" si="5"/>
        <v>24863</v>
      </c>
      <c r="R28" s="42">
        <f t="shared" si="6"/>
        <v>1132708</v>
      </c>
      <c r="S28" s="18"/>
      <c r="T28" s="17"/>
    </row>
    <row r="29" spans="1:20" ht="27.75" customHeight="1">
      <c r="A29" s="35" t="s">
        <v>39</v>
      </c>
      <c r="B29" s="49" t="s">
        <v>22</v>
      </c>
      <c r="C29" s="26">
        <v>39</v>
      </c>
      <c r="D29" s="26">
        <f t="shared" si="0"/>
        <v>106.58152846257285</v>
      </c>
      <c r="E29" s="37">
        <v>106583</v>
      </c>
      <c r="F29" s="45">
        <v>460</v>
      </c>
      <c r="G29" s="39">
        <f t="shared" si="1"/>
        <v>104.90763128</v>
      </c>
      <c r="H29" s="37">
        <v>95556</v>
      </c>
      <c r="I29" s="37">
        <v>8</v>
      </c>
      <c r="J29" s="37">
        <f t="shared" si="2"/>
        <v>124.64317072</v>
      </c>
      <c r="K29" s="40">
        <v>210112</v>
      </c>
      <c r="L29" s="40">
        <v>61</v>
      </c>
      <c r="M29" s="39">
        <f t="shared" si="3"/>
        <v>27.180231037999999</v>
      </c>
      <c r="N29" s="41">
        <v>10756</v>
      </c>
      <c r="O29" s="41"/>
      <c r="P29" s="42">
        <f t="shared" si="4"/>
        <v>412251</v>
      </c>
      <c r="Q29" s="42">
        <f t="shared" si="5"/>
        <v>10756</v>
      </c>
      <c r="R29" s="42">
        <f t="shared" si="6"/>
        <v>423007</v>
      </c>
      <c r="S29" s="18"/>
      <c r="T29" s="17"/>
    </row>
    <row r="30" spans="1:20" ht="28.5" customHeight="1">
      <c r="A30" s="43" t="s">
        <v>38</v>
      </c>
      <c r="B30" s="49" t="s">
        <v>23</v>
      </c>
      <c r="C30" s="26">
        <v>99</v>
      </c>
      <c r="D30" s="26">
        <f t="shared" si="0"/>
        <v>270.55311071268494</v>
      </c>
      <c r="E30" s="37">
        <v>270557</v>
      </c>
      <c r="F30" s="45">
        <v>1576</v>
      </c>
      <c r="G30" s="39">
        <f t="shared" si="1"/>
        <v>359.42266716800003</v>
      </c>
      <c r="H30" s="37">
        <v>327383</v>
      </c>
      <c r="I30" s="37">
        <v>20</v>
      </c>
      <c r="J30" s="37">
        <f t="shared" si="2"/>
        <v>311.60792679999997</v>
      </c>
      <c r="K30" s="40">
        <v>525280</v>
      </c>
      <c r="L30" s="40">
        <v>139</v>
      </c>
      <c r="M30" s="39">
        <f t="shared" si="3"/>
        <v>61.935280561999996</v>
      </c>
      <c r="N30" s="41">
        <v>24510</v>
      </c>
      <c r="O30" s="41"/>
      <c r="P30" s="42">
        <f t="shared" si="4"/>
        <v>1123220</v>
      </c>
      <c r="Q30" s="42">
        <f t="shared" si="5"/>
        <v>24510</v>
      </c>
      <c r="R30" s="42">
        <f t="shared" si="6"/>
        <v>1147730</v>
      </c>
      <c r="S30" s="18"/>
      <c r="T30" s="17"/>
    </row>
    <row r="31" spans="1:20" ht="24.75" customHeight="1">
      <c r="A31" s="35" t="s">
        <v>37</v>
      </c>
      <c r="B31" s="49" t="s">
        <v>24</v>
      </c>
      <c r="C31" s="26">
        <v>97</v>
      </c>
      <c r="D31" s="26">
        <f t="shared" si="0"/>
        <v>265.08739130434788</v>
      </c>
      <c r="E31" s="37">
        <v>265091</v>
      </c>
      <c r="F31" s="45">
        <v>1543</v>
      </c>
      <c r="G31" s="39">
        <f t="shared" si="1"/>
        <v>351.896684924</v>
      </c>
      <c r="H31" s="37">
        <v>320528</v>
      </c>
      <c r="I31" s="37">
        <v>17</v>
      </c>
      <c r="J31" s="37">
        <f t="shared" si="2"/>
        <v>264.86673777999999</v>
      </c>
      <c r="K31" s="40">
        <v>446488</v>
      </c>
      <c r="L31" s="40">
        <v>137</v>
      </c>
      <c r="M31" s="39">
        <f t="shared" si="3"/>
        <v>61.044125445999995</v>
      </c>
      <c r="N31" s="41">
        <v>24157</v>
      </c>
      <c r="O31" s="41"/>
      <c r="P31" s="42">
        <f t="shared" si="4"/>
        <v>1032107</v>
      </c>
      <c r="Q31" s="42">
        <f t="shared" si="5"/>
        <v>24157</v>
      </c>
      <c r="R31" s="42">
        <f t="shared" si="6"/>
        <v>1056264</v>
      </c>
      <c r="S31" s="18"/>
      <c r="T31" s="17"/>
    </row>
    <row r="32" spans="1:20" ht="27.75" customHeight="1">
      <c r="A32" s="43">
        <v>26</v>
      </c>
      <c r="B32" s="36" t="s">
        <v>63</v>
      </c>
      <c r="C32" s="26">
        <v>50</v>
      </c>
      <c r="D32" s="26">
        <f t="shared" si="0"/>
        <v>136.64298520842672</v>
      </c>
      <c r="E32" s="37">
        <v>136644.99999999997</v>
      </c>
      <c r="F32" s="38">
        <v>1020</v>
      </c>
      <c r="G32" s="39">
        <f t="shared" si="1"/>
        <v>232.62126936000001</v>
      </c>
      <c r="H32" s="37">
        <v>211885</v>
      </c>
      <c r="I32" s="37">
        <v>9</v>
      </c>
      <c r="J32" s="37">
        <f t="shared" si="2"/>
        <v>140.22356705999999</v>
      </c>
      <c r="K32" s="40">
        <v>236376</v>
      </c>
      <c r="L32" s="40">
        <v>73</v>
      </c>
      <c r="M32" s="39">
        <f t="shared" si="3"/>
        <v>32.527161733999996</v>
      </c>
      <c r="N32" s="41">
        <v>12872</v>
      </c>
      <c r="O32" s="41"/>
      <c r="P32" s="42">
        <f t="shared" si="4"/>
        <v>584906</v>
      </c>
      <c r="Q32" s="42">
        <f t="shared" si="5"/>
        <v>12872</v>
      </c>
      <c r="R32" s="42">
        <f t="shared" si="6"/>
        <v>597778</v>
      </c>
      <c r="S32" s="18"/>
      <c r="T32" s="17"/>
    </row>
    <row r="33" spans="1:20" ht="27.75" customHeight="1">
      <c r="A33" s="43">
        <v>27</v>
      </c>
      <c r="B33" s="49" t="s">
        <v>25</v>
      </c>
      <c r="C33" s="26">
        <v>294</v>
      </c>
      <c r="D33" s="26">
        <f t="shared" si="0"/>
        <v>803.46075302554914</v>
      </c>
      <c r="E33" s="37">
        <v>803472</v>
      </c>
      <c r="F33" s="45">
        <v>8671</v>
      </c>
      <c r="G33" s="39">
        <f t="shared" si="1"/>
        <v>1977.508849628</v>
      </c>
      <c r="H33" s="37">
        <v>1801227</v>
      </c>
      <c r="I33" s="37">
        <v>22</v>
      </c>
      <c r="J33" s="37">
        <f t="shared" si="2"/>
        <v>342.76871948000002</v>
      </c>
      <c r="K33" s="40">
        <v>577808</v>
      </c>
      <c r="L33" s="40">
        <v>379</v>
      </c>
      <c r="M33" s="39">
        <f t="shared" si="3"/>
        <v>168.873894482</v>
      </c>
      <c r="N33" s="41">
        <v>66829</v>
      </c>
      <c r="O33" s="41"/>
      <c r="P33" s="42">
        <f t="shared" si="4"/>
        <v>3182507</v>
      </c>
      <c r="Q33" s="42">
        <f t="shared" si="5"/>
        <v>66829</v>
      </c>
      <c r="R33" s="42">
        <f t="shared" si="6"/>
        <v>3249336</v>
      </c>
      <c r="S33" s="18"/>
      <c r="T33" s="17"/>
    </row>
    <row r="34" spans="1:20" ht="24.75" customHeight="1">
      <c r="A34" s="35">
        <v>28</v>
      </c>
      <c r="B34" s="49" t="s">
        <v>26</v>
      </c>
      <c r="C34" s="26">
        <v>131</v>
      </c>
      <c r="D34" s="26">
        <f t="shared" si="0"/>
        <v>358.00462124607805</v>
      </c>
      <c r="E34" s="37">
        <v>358010</v>
      </c>
      <c r="F34" s="45">
        <v>3964</v>
      </c>
      <c r="G34" s="39">
        <f t="shared" si="1"/>
        <v>904.030109552</v>
      </c>
      <c r="H34" s="37">
        <v>823442</v>
      </c>
      <c r="I34" s="37">
        <v>8</v>
      </c>
      <c r="J34" s="37">
        <f t="shared" si="2"/>
        <v>124.64317072</v>
      </c>
      <c r="K34" s="40">
        <v>210112</v>
      </c>
      <c r="L34" s="40">
        <v>160</v>
      </c>
      <c r="M34" s="39">
        <f t="shared" si="3"/>
        <v>71.292409280000001</v>
      </c>
      <c r="N34" s="41">
        <v>28213</v>
      </c>
      <c r="O34" s="41"/>
      <c r="P34" s="42">
        <f t="shared" si="4"/>
        <v>1391564</v>
      </c>
      <c r="Q34" s="42">
        <f t="shared" si="5"/>
        <v>28213</v>
      </c>
      <c r="R34" s="42">
        <f t="shared" si="6"/>
        <v>1419777</v>
      </c>
      <c r="S34" s="18"/>
      <c r="T34" s="17"/>
    </row>
    <row r="35" spans="1:20" ht="24" customHeight="1">
      <c r="A35" s="43">
        <v>29</v>
      </c>
      <c r="B35" s="49" t="s">
        <v>27</v>
      </c>
      <c r="C35" s="26">
        <v>220</v>
      </c>
      <c r="D35" s="26">
        <f t="shared" si="0"/>
        <v>601.22913491707754</v>
      </c>
      <c r="E35" s="37">
        <v>601238</v>
      </c>
      <c r="F35" s="45">
        <v>6587</v>
      </c>
      <c r="G35" s="39">
        <f t="shared" si="1"/>
        <v>1502.2316679160001</v>
      </c>
      <c r="H35" s="37">
        <v>1368318</v>
      </c>
      <c r="I35" s="37">
        <v>11</v>
      </c>
      <c r="J35" s="37">
        <f t="shared" si="2"/>
        <v>171.38435974000001</v>
      </c>
      <c r="K35" s="40">
        <v>288904</v>
      </c>
      <c r="L35" s="40">
        <v>289</v>
      </c>
      <c r="M35" s="39">
        <f t="shared" si="3"/>
        <v>128.771914262</v>
      </c>
      <c r="N35" s="41">
        <v>50959</v>
      </c>
      <c r="O35" s="41"/>
      <c r="P35" s="42">
        <f t="shared" si="4"/>
        <v>2258460</v>
      </c>
      <c r="Q35" s="42">
        <f t="shared" si="5"/>
        <v>50959</v>
      </c>
      <c r="R35" s="42">
        <f t="shared" si="6"/>
        <v>2309419</v>
      </c>
      <c r="S35" s="18"/>
      <c r="T35" s="17"/>
    </row>
    <row r="36" spans="1:20" ht="27.75" customHeight="1">
      <c r="A36" s="43">
        <v>30</v>
      </c>
      <c r="B36" s="50" t="s">
        <v>64</v>
      </c>
      <c r="C36" s="26">
        <v>114</v>
      </c>
      <c r="D36" s="26">
        <f t="shared" si="0"/>
        <v>311.54600627521296</v>
      </c>
      <c r="E36" s="37">
        <v>311551</v>
      </c>
      <c r="F36" s="45">
        <v>3072</v>
      </c>
      <c r="G36" s="39">
        <f t="shared" si="1"/>
        <v>700.60052889600001</v>
      </c>
      <c r="H36" s="37">
        <v>638146</v>
      </c>
      <c r="I36" s="37">
        <v>10</v>
      </c>
      <c r="J36" s="37">
        <f t="shared" si="2"/>
        <v>155.80396339999999</v>
      </c>
      <c r="K36" s="40">
        <v>262640</v>
      </c>
      <c r="L36" s="40">
        <v>134</v>
      </c>
      <c r="M36" s="39">
        <f t="shared" si="3"/>
        <v>59.707392771999999</v>
      </c>
      <c r="N36" s="41">
        <v>23628</v>
      </c>
      <c r="O36" s="41"/>
      <c r="P36" s="42">
        <f t="shared" si="4"/>
        <v>1212337</v>
      </c>
      <c r="Q36" s="42">
        <f t="shared" si="5"/>
        <v>23628</v>
      </c>
      <c r="R36" s="42">
        <f t="shared" si="6"/>
        <v>1235965</v>
      </c>
      <c r="S36" s="18"/>
      <c r="T36" s="17"/>
    </row>
    <row r="37" spans="1:20" ht="27" customHeight="1">
      <c r="A37" s="35">
        <v>31</v>
      </c>
      <c r="B37" s="49" t="s">
        <v>28</v>
      </c>
      <c r="C37" s="26">
        <v>87</v>
      </c>
      <c r="D37" s="26">
        <f t="shared" si="0"/>
        <v>237.75879426266249</v>
      </c>
      <c r="E37" s="37">
        <v>237762</v>
      </c>
      <c r="F37" s="45">
        <v>2223</v>
      </c>
      <c r="G37" s="39">
        <f t="shared" si="1"/>
        <v>506.97753116400003</v>
      </c>
      <c r="H37" s="37">
        <v>461784</v>
      </c>
      <c r="I37" s="37">
        <v>8</v>
      </c>
      <c r="J37" s="37">
        <f t="shared" si="2"/>
        <v>124.64317072</v>
      </c>
      <c r="K37" s="40">
        <v>210112</v>
      </c>
      <c r="L37" s="40">
        <v>115</v>
      </c>
      <c r="M37" s="39">
        <f t="shared" si="3"/>
        <v>51.24141917</v>
      </c>
      <c r="N37" s="41">
        <v>20278</v>
      </c>
      <c r="O37" s="41"/>
      <c r="P37" s="42">
        <f t="shared" si="4"/>
        <v>909658</v>
      </c>
      <c r="Q37" s="42">
        <f t="shared" si="5"/>
        <v>20278</v>
      </c>
      <c r="R37" s="42">
        <f t="shared" si="6"/>
        <v>929936</v>
      </c>
      <c r="S37" s="18"/>
      <c r="T37" s="17"/>
    </row>
    <row r="38" spans="1:20" ht="29.25" customHeight="1">
      <c r="A38" s="43">
        <v>32</v>
      </c>
      <c r="B38" s="49" t="s">
        <v>29</v>
      </c>
      <c r="C38" s="26">
        <v>198</v>
      </c>
      <c r="D38" s="26">
        <f t="shared" si="0"/>
        <v>541.10622142536988</v>
      </c>
      <c r="E38" s="37">
        <v>541114</v>
      </c>
      <c r="F38" s="45">
        <v>5616</v>
      </c>
      <c r="G38" s="39">
        <f t="shared" si="1"/>
        <v>1280.7853418879999</v>
      </c>
      <c r="H38" s="37">
        <v>1166612</v>
      </c>
      <c r="I38" s="37">
        <v>15</v>
      </c>
      <c r="J38" s="37">
        <f t="shared" si="2"/>
        <v>233.70594510000001</v>
      </c>
      <c r="K38" s="40">
        <v>393960</v>
      </c>
      <c r="L38" s="40">
        <v>246</v>
      </c>
      <c r="M38" s="39">
        <f t="shared" si="3"/>
        <v>109.612079268</v>
      </c>
      <c r="N38" s="41">
        <v>43377</v>
      </c>
      <c r="O38" s="41"/>
      <c r="P38" s="42">
        <f t="shared" si="4"/>
        <v>2101686</v>
      </c>
      <c r="Q38" s="42">
        <f t="shared" si="5"/>
        <v>43377</v>
      </c>
      <c r="R38" s="42">
        <f t="shared" si="6"/>
        <v>2145063</v>
      </c>
      <c r="S38" s="18"/>
      <c r="T38" s="17"/>
    </row>
    <row r="39" spans="1:20" ht="26.25" customHeight="1">
      <c r="A39" s="35">
        <v>33</v>
      </c>
      <c r="B39" s="49" t="s">
        <v>30</v>
      </c>
      <c r="C39" s="26">
        <v>82</v>
      </c>
      <c r="D39" s="26">
        <f t="shared" ref="D39:D58" si="7">$D$62*C39</f>
        <v>224.09449574181983</v>
      </c>
      <c r="E39" s="37">
        <v>224098</v>
      </c>
      <c r="F39" s="45">
        <v>2363</v>
      </c>
      <c r="G39" s="39">
        <f t="shared" ref="G39:G56" si="8">F39*$G$62</f>
        <v>538.90594068400003</v>
      </c>
      <c r="H39" s="37">
        <v>490866</v>
      </c>
      <c r="I39" s="37">
        <v>6</v>
      </c>
      <c r="J39" s="37">
        <f t="shared" ref="J39:J58" si="9">I39*$J$62</f>
        <v>93.48237804</v>
      </c>
      <c r="K39" s="40">
        <v>157584</v>
      </c>
      <c r="L39" s="40">
        <v>110</v>
      </c>
      <c r="M39" s="39">
        <f t="shared" ref="M39:M58" si="10">L39*$M$62</f>
        <v>49.013531379999996</v>
      </c>
      <c r="N39" s="41">
        <v>19396</v>
      </c>
      <c r="O39" s="41"/>
      <c r="P39" s="42">
        <f t="shared" ref="P39:P55" si="11">E39+H39+K39</f>
        <v>872548</v>
      </c>
      <c r="Q39" s="42">
        <f t="shared" si="5"/>
        <v>19396</v>
      </c>
      <c r="R39" s="42">
        <f t="shared" si="6"/>
        <v>891944</v>
      </c>
      <c r="S39" s="18"/>
      <c r="T39" s="17"/>
    </row>
    <row r="40" spans="1:20" ht="24.75" customHeight="1">
      <c r="A40" s="43">
        <v>34</v>
      </c>
      <c r="B40" s="51" t="s">
        <v>60</v>
      </c>
      <c r="C40" s="26">
        <v>52</v>
      </c>
      <c r="D40" s="26">
        <f t="shared" si="7"/>
        <v>142.10870461676379</v>
      </c>
      <c r="E40" s="37">
        <v>142111</v>
      </c>
      <c r="F40" s="45">
        <v>1511</v>
      </c>
      <c r="G40" s="39">
        <f t="shared" si="8"/>
        <v>344.59876274800001</v>
      </c>
      <c r="H40" s="37">
        <v>313880</v>
      </c>
      <c r="I40" s="37">
        <v>7</v>
      </c>
      <c r="J40" s="37">
        <f t="shared" si="9"/>
        <v>109.06277438000001</v>
      </c>
      <c r="K40" s="40">
        <v>183847.99999999997</v>
      </c>
      <c r="L40" s="40">
        <v>80</v>
      </c>
      <c r="M40" s="39">
        <f t="shared" si="10"/>
        <v>35.646204640000001</v>
      </c>
      <c r="N40" s="41">
        <v>14106</v>
      </c>
      <c r="O40" s="41"/>
      <c r="P40" s="42">
        <f t="shared" si="11"/>
        <v>639839</v>
      </c>
      <c r="Q40" s="42">
        <f t="shared" si="5"/>
        <v>14106</v>
      </c>
      <c r="R40" s="42">
        <f t="shared" si="6"/>
        <v>653945</v>
      </c>
      <c r="S40" s="18"/>
      <c r="T40" s="17"/>
    </row>
    <row r="41" spans="1:20" ht="24.75" customHeight="1">
      <c r="A41" s="35">
        <v>35</v>
      </c>
      <c r="B41" s="50" t="s">
        <v>65</v>
      </c>
      <c r="C41" s="26">
        <v>26</v>
      </c>
      <c r="D41" s="26">
        <f t="shared" si="7"/>
        <v>71.054352308381894</v>
      </c>
      <c r="E41" s="37">
        <v>71055</v>
      </c>
      <c r="F41" s="45">
        <v>441</v>
      </c>
      <c r="G41" s="39">
        <f t="shared" si="8"/>
        <v>100.574489988</v>
      </c>
      <c r="H41" s="37">
        <v>91609</v>
      </c>
      <c r="I41" s="37">
        <v>6</v>
      </c>
      <c r="J41" s="37">
        <f t="shared" si="9"/>
        <v>93.48237804</v>
      </c>
      <c r="K41" s="40">
        <v>157584</v>
      </c>
      <c r="L41" s="40">
        <v>40</v>
      </c>
      <c r="M41" s="39">
        <f t="shared" si="10"/>
        <v>17.82310232</v>
      </c>
      <c r="N41" s="41">
        <v>7053</v>
      </c>
      <c r="O41" s="41"/>
      <c r="P41" s="42">
        <f t="shared" si="11"/>
        <v>320248</v>
      </c>
      <c r="Q41" s="42">
        <f t="shared" si="5"/>
        <v>7053</v>
      </c>
      <c r="R41" s="42">
        <f t="shared" si="6"/>
        <v>327301</v>
      </c>
      <c r="S41" s="18"/>
      <c r="T41" s="17"/>
    </row>
    <row r="42" spans="1:20" ht="27.75" customHeight="1">
      <c r="A42" s="35">
        <v>36</v>
      </c>
      <c r="B42" s="49" t="s">
        <v>31</v>
      </c>
      <c r="C42" s="26">
        <v>35</v>
      </c>
      <c r="D42" s="26">
        <f t="shared" si="7"/>
        <v>95.650089645898703</v>
      </c>
      <c r="E42" s="37">
        <v>95651</v>
      </c>
      <c r="F42" s="45">
        <v>890</v>
      </c>
      <c r="G42" s="39">
        <f t="shared" si="8"/>
        <v>202.97346052</v>
      </c>
      <c r="H42" s="37">
        <v>184880</v>
      </c>
      <c r="I42" s="37">
        <v>4</v>
      </c>
      <c r="J42" s="37">
        <f t="shared" si="9"/>
        <v>62.32158536</v>
      </c>
      <c r="K42" s="40">
        <v>105056</v>
      </c>
      <c r="L42" s="40">
        <v>51</v>
      </c>
      <c r="M42" s="39">
        <f t="shared" si="10"/>
        <v>22.724455457999998</v>
      </c>
      <c r="N42" s="41">
        <v>8993</v>
      </c>
      <c r="O42" s="41"/>
      <c r="P42" s="42">
        <f t="shared" si="11"/>
        <v>385587</v>
      </c>
      <c r="Q42" s="42">
        <f t="shared" si="5"/>
        <v>8993</v>
      </c>
      <c r="R42" s="42">
        <f t="shared" si="6"/>
        <v>394580</v>
      </c>
      <c r="S42" s="18"/>
      <c r="T42" s="17"/>
    </row>
    <row r="43" spans="1:20" ht="27" customHeight="1">
      <c r="A43" s="43">
        <v>37</v>
      </c>
      <c r="B43" s="47" t="s">
        <v>61</v>
      </c>
      <c r="C43" s="26">
        <v>98</v>
      </c>
      <c r="D43" s="26">
        <f t="shared" si="7"/>
        <v>267.82025100851638</v>
      </c>
      <c r="E43" s="37">
        <v>267824</v>
      </c>
      <c r="F43" s="48">
        <v>2566</v>
      </c>
      <c r="G43" s="39">
        <f t="shared" si="8"/>
        <v>585.20213448799996</v>
      </c>
      <c r="H43" s="37">
        <v>533035</v>
      </c>
      <c r="I43" s="37">
        <v>10</v>
      </c>
      <c r="J43" s="37">
        <f t="shared" si="9"/>
        <v>155.80396339999999</v>
      </c>
      <c r="K43" s="40">
        <v>262640</v>
      </c>
      <c r="L43" s="40">
        <v>119</v>
      </c>
      <c r="M43" s="39">
        <f t="shared" si="10"/>
        <v>53.023729402000001</v>
      </c>
      <c r="N43" s="41">
        <v>20983</v>
      </c>
      <c r="O43" s="41"/>
      <c r="P43" s="42">
        <f t="shared" si="11"/>
        <v>1063499</v>
      </c>
      <c r="Q43" s="42">
        <f t="shared" si="5"/>
        <v>20983</v>
      </c>
      <c r="R43" s="42">
        <f t="shared" si="6"/>
        <v>1084482</v>
      </c>
      <c r="S43" s="18"/>
      <c r="T43" s="17"/>
    </row>
    <row r="44" spans="1:20" ht="29.25" customHeight="1">
      <c r="A44" s="35">
        <v>38</v>
      </c>
      <c r="B44" s="50" t="s">
        <v>66</v>
      </c>
      <c r="C44" s="26">
        <v>25</v>
      </c>
      <c r="D44" s="26">
        <f t="shared" si="7"/>
        <v>68.321492604213361</v>
      </c>
      <c r="E44" s="37">
        <v>68322</v>
      </c>
      <c r="F44" s="45">
        <v>509</v>
      </c>
      <c r="G44" s="39">
        <f t="shared" si="8"/>
        <v>116.082574612</v>
      </c>
      <c r="H44" s="37">
        <v>105735</v>
      </c>
      <c r="I44" s="37">
        <v>4</v>
      </c>
      <c r="J44" s="37">
        <f t="shared" si="9"/>
        <v>62.32158536</v>
      </c>
      <c r="K44" s="40">
        <v>105056</v>
      </c>
      <c r="L44" s="40">
        <v>41</v>
      </c>
      <c r="M44" s="39">
        <f t="shared" si="10"/>
        <v>18.268679878</v>
      </c>
      <c r="N44" s="41">
        <v>7230</v>
      </c>
      <c r="O44" s="41"/>
      <c r="P44" s="42">
        <f t="shared" si="11"/>
        <v>279113</v>
      </c>
      <c r="Q44" s="42">
        <f t="shared" si="5"/>
        <v>7230</v>
      </c>
      <c r="R44" s="42">
        <f t="shared" si="6"/>
        <v>286343</v>
      </c>
      <c r="S44" s="18"/>
      <c r="T44" s="17"/>
    </row>
    <row r="45" spans="1:20" ht="24.75" customHeight="1">
      <c r="A45" s="43">
        <v>39</v>
      </c>
      <c r="B45" s="50" t="s">
        <v>67</v>
      </c>
      <c r="C45" s="26">
        <v>19</v>
      </c>
      <c r="D45" s="26">
        <f t="shared" si="7"/>
        <v>51.924334379202158</v>
      </c>
      <c r="E45" s="37">
        <v>51925</v>
      </c>
      <c r="F45" s="45">
        <v>439</v>
      </c>
      <c r="G45" s="39">
        <f t="shared" si="8"/>
        <v>100.118369852</v>
      </c>
      <c r="H45" s="37">
        <v>91194</v>
      </c>
      <c r="I45" s="37">
        <v>3</v>
      </c>
      <c r="J45" s="37">
        <f t="shared" si="9"/>
        <v>46.74118902</v>
      </c>
      <c r="K45" s="40">
        <v>78792</v>
      </c>
      <c r="L45" s="40">
        <v>28</v>
      </c>
      <c r="M45" s="39">
        <f t="shared" si="10"/>
        <v>12.476171623999999</v>
      </c>
      <c r="N45" s="41">
        <v>4937</v>
      </c>
      <c r="O45" s="41"/>
      <c r="P45" s="42">
        <f t="shared" si="11"/>
        <v>221911</v>
      </c>
      <c r="Q45" s="42">
        <f t="shared" si="5"/>
        <v>4937</v>
      </c>
      <c r="R45" s="42">
        <f t="shared" si="6"/>
        <v>226848</v>
      </c>
      <c r="S45" s="18"/>
      <c r="T45" s="17"/>
    </row>
    <row r="46" spans="1:20" ht="21" customHeight="1">
      <c r="A46" s="35">
        <v>40</v>
      </c>
      <c r="B46" s="50" t="s">
        <v>68</v>
      </c>
      <c r="C46" s="26">
        <v>8</v>
      </c>
      <c r="D46" s="26">
        <f t="shared" si="7"/>
        <v>21.862877633348276</v>
      </c>
      <c r="E46" s="37">
        <v>21863</v>
      </c>
      <c r="F46" s="45">
        <v>116</v>
      </c>
      <c r="G46" s="39">
        <f t="shared" si="8"/>
        <v>26.454967887999999</v>
      </c>
      <c r="H46" s="37">
        <v>24097</v>
      </c>
      <c r="I46" s="37">
        <v>2</v>
      </c>
      <c r="J46" s="37">
        <f t="shared" si="9"/>
        <v>31.16079268</v>
      </c>
      <c r="K46" s="40">
        <v>52528</v>
      </c>
      <c r="L46" s="40">
        <v>12</v>
      </c>
      <c r="M46" s="39">
        <f t="shared" si="10"/>
        <v>5.3469306959999994</v>
      </c>
      <c r="N46" s="41">
        <v>2116</v>
      </c>
      <c r="O46" s="41"/>
      <c r="P46" s="42">
        <f t="shared" si="11"/>
        <v>98488</v>
      </c>
      <c r="Q46" s="42">
        <f t="shared" si="5"/>
        <v>2116</v>
      </c>
      <c r="R46" s="42">
        <f t="shared" si="6"/>
        <v>100604</v>
      </c>
      <c r="S46" s="18"/>
      <c r="T46" s="17"/>
    </row>
    <row r="47" spans="1:20" ht="24" customHeight="1">
      <c r="A47" s="35">
        <v>41</v>
      </c>
      <c r="B47" s="50" t="s">
        <v>69</v>
      </c>
      <c r="C47" s="26">
        <v>48</v>
      </c>
      <c r="D47" s="26">
        <f t="shared" si="7"/>
        <v>131.17726580008966</v>
      </c>
      <c r="E47" s="37">
        <v>131179</v>
      </c>
      <c r="F47" s="45">
        <v>1164</v>
      </c>
      <c r="G47" s="39">
        <f t="shared" si="8"/>
        <v>265.46191915200001</v>
      </c>
      <c r="H47" s="37">
        <v>241798</v>
      </c>
      <c r="I47" s="37">
        <v>5</v>
      </c>
      <c r="J47" s="37">
        <f t="shared" si="9"/>
        <v>77.901981699999993</v>
      </c>
      <c r="K47" s="40">
        <v>131320</v>
      </c>
      <c r="L47" s="40">
        <v>63</v>
      </c>
      <c r="M47" s="39">
        <f t="shared" si="10"/>
        <v>28.071386153999999</v>
      </c>
      <c r="N47" s="41">
        <v>11109</v>
      </c>
      <c r="O47" s="41"/>
      <c r="P47" s="42">
        <f t="shared" si="11"/>
        <v>504297</v>
      </c>
      <c r="Q47" s="42">
        <f t="shared" si="5"/>
        <v>11109</v>
      </c>
      <c r="R47" s="42">
        <f t="shared" si="6"/>
        <v>515406</v>
      </c>
      <c r="S47" s="18"/>
      <c r="T47" s="17"/>
    </row>
    <row r="48" spans="1:20" ht="24.75" customHeight="1">
      <c r="A48" s="43">
        <v>42</v>
      </c>
      <c r="B48" s="50" t="s">
        <v>70</v>
      </c>
      <c r="C48" s="26">
        <v>16</v>
      </c>
      <c r="D48" s="26">
        <f t="shared" si="7"/>
        <v>43.725755266696552</v>
      </c>
      <c r="E48" s="37">
        <v>43727</v>
      </c>
      <c r="F48" s="45">
        <v>181</v>
      </c>
      <c r="G48" s="39">
        <f t="shared" si="8"/>
        <v>41.278872308000004</v>
      </c>
      <c r="H48" s="37">
        <v>37599</v>
      </c>
      <c r="I48" s="37">
        <v>4</v>
      </c>
      <c r="J48" s="37">
        <f t="shared" si="9"/>
        <v>62.32158536</v>
      </c>
      <c r="K48" s="40">
        <v>105056</v>
      </c>
      <c r="L48" s="40">
        <v>25</v>
      </c>
      <c r="M48" s="39">
        <f t="shared" si="10"/>
        <v>11.139438949999999</v>
      </c>
      <c r="N48" s="41">
        <v>4408</v>
      </c>
      <c r="O48" s="41"/>
      <c r="P48" s="42">
        <f t="shared" si="11"/>
        <v>186382</v>
      </c>
      <c r="Q48" s="42">
        <f t="shared" si="5"/>
        <v>4408</v>
      </c>
      <c r="R48" s="42">
        <f t="shared" si="6"/>
        <v>190790</v>
      </c>
      <c r="S48" s="18"/>
      <c r="T48" s="17"/>
    </row>
    <row r="49" spans="1:20" ht="24.75" customHeight="1">
      <c r="A49" s="35">
        <v>43</v>
      </c>
      <c r="B49" s="50" t="s">
        <v>71</v>
      </c>
      <c r="C49" s="26">
        <v>20</v>
      </c>
      <c r="D49" s="26">
        <f t="shared" si="7"/>
        <v>54.65719408337069</v>
      </c>
      <c r="E49" s="37">
        <v>54658</v>
      </c>
      <c r="F49" s="45">
        <v>335</v>
      </c>
      <c r="G49" s="39">
        <f t="shared" si="8"/>
        <v>76.400122780000004</v>
      </c>
      <c r="H49" s="37">
        <v>69590</v>
      </c>
      <c r="I49" s="37">
        <v>3</v>
      </c>
      <c r="J49" s="37">
        <f t="shared" si="9"/>
        <v>46.74118902</v>
      </c>
      <c r="K49" s="40">
        <v>78792</v>
      </c>
      <c r="L49" s="40">
        <v>28</v>
      </c>
      <c r="M49" s="39">
        <f t="shared" si="10"/>
        <v>12.476171623999999</v>
      </c>
      <c r="N49" s="41">
        <v>4937</v>
      </c>
      <c r="O49" s="41"/>
      <c r="P49" s="42">
        <f t="shared" si="11"/>
        <v>203040</v>
      </c>
      <c r="Q49" s="42">
        <f t="shared" si="5"/>
        <v>4937</v>
      </c>
      <c r="R49" s="42">
        <f t="shared" si="6"/>
        <v>207977</v>
      </c>
      <c r="S49" s="18"/>
      <c r="T49" s="17"/>
    </row>
    <row r="50" spans="1:20" ht="24.75" customHeight="1">
      <c r="A50" s="35">
        <v>44</v>
      </c>
      <c r="B50" s="50" t="s">
        <v>72</v>
      </c>
      <c r="C50" s="26">
        <v>40</v>
      </c>
      <c r="D50" s="26">
        <f t="shared" si="7"/>
        <v>109.31438816674138</v>
      </c>
      <c r="E50" s="37">
        <v>109316</v>
      </c>
      <c r="F50" s="45">
        <v>703</v>
      </c>
      <c r="G50" s="39">
        <f t="shared" si="8"/>
        <v>160.32622780400001</v>
      </c>
      <c r="H50" s="37">
        <v>146034</v>
      </c>
      <c r="I50" s="37">
        <v>8</v>
      </c>
      <c r="J50" s="37">
        <f t="shared" si="9"/>
        <v>124.64317072</v>
      </c>
      <c r="K50" s="40">
        <v>210112</v>
      </c>
      <c r="L50" s="40">
        <v>69</v>
      </c>
      <c r="M50" s="39">
        <f t="shared" si="10"/>
        <v>30.744851501999999</v>
      </c>
      <c r="N50" s="41">
        <v>12167</v>
      </c>
      <c r="O50" s="41"/>
      <c r="P50" s="42">
        <f t="shared" si="11"/>
        <v>465462</v>
      </c>
      <c r="Q50" s="42">
        <f t="shared" si="5"/>
        <v>12167</v>
      </c>
      <c r="R50" s="42">
        <f t="shared" si="6"/>
        <v>477629</v>
      </c>
      <c r="S50" s="18"/>
      <c r="T50" s="17"/>
    </row>
    <row r="51" spans="1:20" ht="24.75" customHeight="1">
      <c r="A51" s="35">
        <v>45</v>
      </c>
      <c r="B51" s="50" t="s">
        <v>73</v>
      </c>
      <c r="C51" s="26">
        <v>67</v>
      </c>
      <c r="D51" s="26">
        <f t="shared" si="7"/>
        <v>183.10160017929181</v>
      </c>
      <c r="E51" s="37">
        <v>183104</v>
      </c>
      <c r="F51" s="45">
        <v>908</v>
      </c>
      <c r="G51" s="39">
        <f t="shared" si="8"/>
        <v>207.07854174400001</v>
      </c>
      <c r="H51" s="37">
        <v>188619</v>
      </c>
      <c r="I51" s="37">
        <v>13</v>
      </c>
      <c r="J51" s="37">
        <f t="shared" si="9"/>
        <v>202.54515241999999</v>
      </c>
      <c r="K51" s="40">
        <v>341432</v>
      </c>
      <c r="L51" s="40">
        <v>109</v>
      </c>
      <c r="M51" s="39">
        <f t="shared" si="10"/>
        <v>48.567953822</v>
      </c>
      <c r="N51" s="41">
        <v>19220</v>
      </c>
      <c r="O51" s="41"/>
      <c r="P51" s="42">
        <f t="shared" si="11"/>
        <v>713155</v>
      </c>
      <c r="Q51" s="42">
        <f t="shared" si="5"/>
        <v>19220</v>
      </c>
      <c r="R51" s="42">
        <f t="shared" si="6"/>
        <v>732375</v>
      </c>
      <c r="S51" s="18"/>
      <c r="T51" s="17"/>
    </row>
    <row r="52" spans="1:20" ht="24.75" customHeight="1">
      <c r="A52" s="35">
        <v>46</v>
      </c>
      <c r="B52" s="50" t="s">
        <v>74</v>
      </c>
      <c r="C52" s="26">
        <v>12</v>
      </c>
      <c r="D52" s="26">
        <f t="shared" si="7"/>
        <v>32.794316450022414</v>
      </c>
      <c r="E52" s="37">
        <v>32795</v>
      </c>
      <c r="F52" s="45">
        <v>158</v>
      </c>
      <c r="G52" s="39">
        <f t="shared" si="8"/>
        <v>36.033490743999998</v>
      </c>
      <c r="H52" s="37">
        <v>32821</v>
      </c>
      <c r="I52" s="37">
        <v>3</v>
      </c>
      <c r="J52" s="37">
        <f t="shared" si="9"/>
        <v>46.74118902</v>
      </c>
      <c r="K52" s="40">
        <v>78792</v>
      </c>
      <c r="L52" s="40">
        <v>19</v>
      </c>
      <c r="M52" s="39">
        <f t="shared" si="10"/>
        <v>8.465973602</v>
      </c>
      <c r="N52" s="41">
        <v>3350</v>
      </c>
      <c r="O52" s="41"/>
      <c r="P52" s="42">
        <f t="shared" si="11"/>
        <v>144408</v>
      </c>
      <c r="Q52" s="42">
        <f t="shared" si="5"/>
        <v>3350</v>
      </c>
      <c r="R52" s="42">
        <f t="shared" si="6"/>
        <v>147758</v>
      </c>
      <c r="S52" s="18"/>
      <c r="T52" s="17"/>
    </row>
    <row r="53" spans="1:20" ht="27.75" customHeight="1">
      <c r="A53" s="35">
        <v>47</v>
      </c>
      <c r="B53" s="36" t="s">
        <v>75</v>
      </c>
      <c r="C53" s="26">
        <v>83</v>
      </c>
      <c r="D53" s="26">
        <f t="shared" si="7"/>
        <v>226.82735544598836</v>
      </c>
      <c r="E53" s="37">
        <v>226831</v>
      </c>
      <c r="F53" s="38">
        <v>1400</v>
      </c>
      <c r="G53" s="39">
        <f t="shared" si="8"/>
        <v>319.28409520000002</v>
      </c>
      <c r="H53" s="37">
        <v>290822</v>
      </c>
      <c r="I53" s="37">
        <v>15</v>
      </c>
      <c r="J53" s="37">
        <f t="shared" si="9"/>
        <v>233.70594510000001</v>
      </c>
      <c r="K53" s="40">
        <v>393960</v>
      </c>
      <c r="L53" s="40">
        <v>126</v>
      </c>
      <c r="M53" s="39">
        <f t="shared" si="10"/>
        <v>56.142772307999998</v>
      </c>
      <c r="N53" s="41">
        <v>22218</v>
      </c>
      <c r="O53" s="41"/>
      <c r="P53" s="42">
        <f t="shared" si="11"/>
        <v>911613</v>
      </c>
      <c r="Q53" s="42">
        <f t="shared" si="5"/>
        <v>22218</v>
      </c>
      <c r="R53" s="42">
        <f t="shared" si="6"/>
        <v>933831</v>
      </c>
      <c r="S53" s="18"/>
      <c r="T53" s="17"/>
    </row>
    <row r="54" spans="1:20" ht="24.75" customHeight="1">
      <c r="A54" s="35">
        <v>48</v>
      </c>
      <c r="B54" s="36" t="s">
        <v>76</v>
      </c>
      <c r="C54" s="26">
        <v>56</v>
      </c>
      <c r="D54" s="26">
        <f t="shared" si="7"/>
        <v>153.04014343343795</v>
      </c>
      <c r="E54" s="37">
        <v>153042</v>
      </c>
      <c r="F54" s="38">
        <v>1139</v>
      </c>
      <c r="G54" s="39">
        <f t="shared" si="8"/>
        <v>259.76041745200001</v>
      </c>
      <c r="H54" s="37">
        <v>236605</v>
      </c>
      <c r="I54" s="37">
        <v>9</v>
      </c>
      <c r="J54" s="37">
        <f t="shared" si="9"/>
        <v>140.22356705999999</v>
      </c>
      <c r="K54" s="40">
        <v>236376</v>
      </c>
      <c r="L54" s="40">
        <v>86</v>
      </c>
      <c r="M54" s="39">
        <f t="shared" si="10"/>
        <v>38.319669988000001</v>
      </c>
      <c r="N54" s="41">
        <v>15165</v>
      </c>
      <c r="O54" s="41"/>
      <c r="P54" s="42">
        <f t="shared" si="11"/>
        <v>626023</v>
      </c>
      <c r="Q54" s="42">
        <f t="shared" si="5"/>
        <v>15165</v>
      </c>
      <c r="R54" s="42">
        <f t="shared" si="6"/>
        <v>641188</v>
      </c>
      <c r="S54" s="18"/>
      <c r="T54" s="17"/>
    </row>
    <row r="55" spans="1:20" ht="25.5" customHeight="1">
      <c r="A55" s="43">
        <v>49</v>
      </c>
      <c r="B55" s="50" t="s">
        <v>77</v>
      </c>
      <c r="C55" s="26">
        <v>24</v>
      </c>
      <c r="D55" s="26">
        <f t="shared" si="7"/>
        <v>65.588632900044828</v>
      </c>
      <c r="E55" s="37">
        <v>65590</v>
      </c>
      <c r="F55" s="45">
        <v>287</v>
      </c>
      <c r="G55" s="39">
        <f t="shared" si="8"/>
        <v>65.453239515999996</v>
      </c>
      <c r="H55" s="37">
        <v>59618</v>
      </c>
      <c r="I55" s="37">
        <v>7</v>
      </c>
      <c r="J55" s="37">
        <f t="shared" si="9"/>
        <v>109.06277438000001</v>
      </c>
      <c r="K55" s="40">
        <v>183847.99999999997</v>
      </c>
      <c r="L55" s="40">
        <v>44</v>
      </c>
      <c r="M55" s="39">
        <f t="shared" si="10"/>
        <v>19.605412552000001</v>
      </c>
      <c r="N55" s="41">
        <v>7759</v>
      </c>
      <c r="O55" s="41"/>
      <c r="P55" s="42">
        <f t="shared" si="11"/>
        <v>309056</v>
      </c>
      <c r="Q55" s="42">
        <f t="shared" si="5"/>
        <v>7759</v>
      </c>
      <c r="R55" s="42">
        <f t="shared" si="6"/>
        <v>316815</v>
      </c>
      <c r="S55" s="18"/>
      <c r="T55" s="17"/>
    </row>
    <row r="56" spans="1:20" ht="24.75" customHeight="1">
      <c r="A56" s="43">
        <v>50</v>
      </c>
      <c r="B56" s="50" t="s">
        <v>78</v>
      </c>
      <c r="C56" s="26">
        <v>34</v>
      </c>
      <c r="D56" s="26">
        <f t="shared" si="7"/>
        <v>92.91722994173017</v>
      </c>
      <c r="E56" s="37">
        <v>92919</v>
      </c>
      <c r="F56" s="45">
        <v>720</v>
      </c>
      <c r="G56" s="39">
        <f t="shared" si="8"/>
        <v>164.20324896</v>
      </c>
      <c r="H56" s="37">
        <v>149565</v>
      </c>
      <c r="I56" s="37">
        <v>5</v>
      </c>
      <c r="J56" s="37">
        <f t="shared" si="9"/>
        <v>77.901981699999993</v>
      </c>
      <c r="K56" s="40">
        <v>131320</v>
      </c>
      <c r="L56" s="40">
        <v>64</v>
      </c>
      <c r="M56" s="39">
        <f t="shared" si="10"/>
        <v>28.516963711999999</v>
      </c>
      <c r="N56" s="41">
        <v>11285</v>
      </c>
      <c r="O56" s="41"/>
      <c r="P56" s="42">
        <f>E56+H56+K56</f>
        <v>373804</v>
      </c>
      <c r="Q56" s="42">
        <f t="shared" si="5"/>
        <v>11285</v>
      </c>
      <c r="R56" s="42">
        <f t="shared" si="6"/>
        <v>385089</v>
      </c>
      <c r="S56" s="18"/>
      <c r="T56" s="17"/>
    </row>
    <row r="57" spans="1:20" s="30" customFormat="1" ht="24.75" customHeight="1">
      <c r="A57" s="68" t="s">
        <v>85</v>
      </c>
      <c r="B57" s="69"/>
      <c r="C57" s="52"/>
      <c r="D57" s="52"/>
      <c r="E57" s="53">
        <f>SUM(E7:E56)</f>
        <v>12188553</v>
      </c>
      <c r="F57" s="53">
        <f t="shared" ref="F57:R57" si="12">SUM(F7:F56)</f>
        <v>93878</v>
      </c>
      <c r="G57" s="53">
        <f t="shared" si="12"/>
        <v>21409.823063703996</v>
      </c>
      <c r="H57" s="53">
        <f t="shared" si="12"/>
        <v>19501281</v>
      </c>
      <c r="I57" s="53">
        <f t="shared" si="12"/>
        <v>649</v>
      </c>
      <c r="J57" s="53">
        <f t="shared" si="12"/>
        <v>10111.677224660003</v>
      </c>
      <c r="K57" s="53">
        <f t="shared" si="12"/>
        <v>17045336</v>
      </c>
      <c r="L57" s="53">
        <f t="shared" si="12"/>
        <v>6236</v>
      </c>
      <c r="M57" s="53">
        <f t="shared" si="12"/>
        <v>2778.6216516879999</v>
      </c>
      <c r="N57" s="53">
        <f t="shared" si="12"/>
        <v>1099595</v>
      </c>
      <c r="O57" s="53"/>
      <c r="P57" s="53">
        <f t="shared" si="12"/>
        <v>48735170</v>
      </c>
      <c r="Q57" s="53">
        <f t="shared" si="12"/>
        <v>1099595</v>
      </c>
      <c r="R57" s="53">
        <f t="shared" si="12"/>
        <v>49834765</v>
      </c>
      <c r="S57" s="28"/>
      <c r="T57" s="29"/>
    </row>
    <row r="58" spans="1:20" ht="24.75" customHeight="1">
      <c r="A58" s="35">
        <v>51</v>
      </c>
      <c r="B58" s="50" t="s">
        <v>59</v>
      </c>
      <c r="C58" s="26">
        <v>2</v>
      </c>
      <c r="D58" s="26">
        <f t="shared" si="7"/>
        <v>5.465719408337069</v>
      </c>
      <c r="E58" s="37">
        <v>5466</v>
      </c>
      <c r="F58" s="45">
        <v>44</v>
      </c>
      <c r="G58" s="39">
        <f>F58*$G$62</f>
        <v>10.034642992</v>
      </c>
      <c r="H58" s="37">
        <v>9160</v>
      </c>
      <c r="I58" s="37">
        <v>1</v>
      </c>
      <c r="J58" s="37">
        <f t="shared" si="9"/>
        <v>15.58039634</v>
      </c>
      <c r="K58" s="40">
        <v>26304</v>
      </c>
      <c r="L58" s="40">
        <v>4</v>
      </c>
      <c r="M58" s="54">
        <f t="shared" si="10"/>
        <v>1.7823102319999999</v>
      </c>
      <c r="N58" s="41">
        <v>705</v>
      </c>
      <c r="O58" s="41">
        <v>14237200</v>
      </c>
      <c r="P58" s="42">
        <f>E58+H58+K58</f>
        <v>40930</v>
      </c>
      <c r="Q58" s="42">
        <f t="shared" si="5"/>
        <v>14237905</v>
      </c>
      <c r="R58" s="42">
        <f t="shared" si="6"/>
        <v>14278835</v>
      </c>
      <c r="S58" s="18"/>
      <c r="T58" s="17"/>
    </row>
    <row r="59" spans="1:20" ht="30" customHeight="1">
      <c r="A59" s="66" t="s">
        <v>62</v>
      </c>
      <c r="B59" s="66"/>
      <c r="C59" s="55">
        <f>SUM(C7:C58)</f>
        <v>4462</v>
      </c>
      <c r="D59" s="56">
        <f>SUM(D7:D58)</f>
        <v>12194.02</v>
      </c>
      <c r="E59" s="57">
        <f>E57+E58</f>
        <v>12194019</v>
      </c>
      <c r="F59" s="57">
        <f t="shared" ref="F59:K59" si="13">F57+F58</f>
        <v>93922</v>
      </c>
      <c r="G59" s="57">
        <f t="shared" si="13"/>
        <v>21419.857706695995</v>
      </c>
      <c r="H59" s="57">
        <f t="shared" si="13"/>
        <v>19510441</v>
      </c>
      <c r="I59" s="57">
        <f t="shared" si="13"/>
        <v>650</v>
      </c>
      <c r="J59" s="57">
        <f t="shared" si="13"/>
        <v>10127.257621000002</v>
      </c>
      <c r="K59" s="57">
        <f t="shared" si="13"/>
        <v>17071640</v>
      </c>
      <c r="L59" s="57">
        <f t="shared" ref="L59:R59" si="14">L57+L58</f>
        <v>6240</v>
      </c>
      <c r="M59" s="57">
        <f t="shared" si="14"/>
        <v>2780.4039619199998</v>
      </c>
      <c r="N59" s="57">
        <f t="shared" si="14"/>
        <v>1100300</v>
      </c>
      <c r="O59" s="57">
        <f t="shared" si="14"/>
        <v>14237200</v>
      </c>
      <c r="P59" s="57">
        <f t="shared" si="14"/>
        <v>48776100</v>
      </c>
      <c r="Q59" s="57">
        <f t="shared" si="14"/>
        <v>15337500</v>
      </c>
      <c r="R59" s="57">
        <f t="shared" si="14"/>
        <v>64113600</v>
      </c>
      <c r="S59" s="18"/>
      <c r="T59" s="17"/>
    </row>
    <row r="60" spans="1:20" ht="50.25" customHeight="1">
      <c r="A60" s="59"/>
      <c r="B60" s="59"/>
      <c r="C60" s="60"/>
      <c r="D60" s="61"/>
      <c r="E60" s="74" t="s">
        <v>91</v>
      </c>
      <c r="F60" s="74"/>
      <c r="G60" s="74"/>
      <c r="H60" s="74"/>
      <c r="I60" s="74"/>
      <c r="J60" s="74"/>
      <c r="K60" s="74"/>
      <c r="L60" s="74"/>
      <c r="M60" s="74"/>
      <c r="N60" s="74"/>
      <c r="O60" s="63" t="s">
        <v>89</v>
      </c>
      <c r="P60" s="63"/>
      <c r="Q60" s="63"/>
      <c r="R60" s="62"/>
      <c r="S60" s="18"/>
      <c r="T60" s="17"/>
    </row>
    <row r="61" spans="1:20" ht="35.25" hidden="1" customHeight="1">
      <c r="A61" s="59"/>
      <c r="B61" s="59"/>
      <c r="C61" s="60"/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18"/>
      <c r="T61" s="17"/>
    </row>
    <row r="62" spans="1:20" ht="25.5" hidden="1" customHeight="1">
      <c r="A62" s="2"/>
      <c r="B62" s="5"/>
      <c r="C62" s="5"/>
      <c r="D62" s="5">
        <f>E62/C59</f>
        <v>2.7328597041685345</v>
      </c>
      <c r="E62" s="6">
        <v>12194.02</v>
      </c>
      <c r="F62" s="9">
        <f>E59+H59+K59</f>
        <v>48776100</v>
      </c>
      <c r="G62" s="5">
        <v>0.228060068</v>
      </c>
      <c r="H62" s="5">
        <v>19510.439999999999</v>
      </c>
      <c r="I62" s="5"/>
      <c r="J62" s="5">
        <v>15.58039634</v>
      </c>
      <c r="K62" s="5">
        <v>17071.64</v>
      </c>
      <c r="L62" s="5">
        <v>1100.3</v>
      </c>
      <c r="M62" s="5">
        <v>0.44557755799999998</v>
      </c>
      <c r="N62" s="10">
        <v>1100.3</v>
      </c>
      <c r="O62" s="10"/>
      <c r="P62" s="14">
        <f>E59+H59+K59</f>
        <v>48776100</v>
      </c>
      <c r="Q62" s="14"/>
      <c r="R62" s="15">
        <f>P59+N59</f>
        <v>49876400</v>
      </c>
      <c r="S62" s="13"/>
    </row>
    <row r="63" spans="1:20" ht="21" hidden="1" customHeight="1">
      <c r="A63" s="2"/>
      <c r="B63" s="7"/>
      <c r="C63" s="7"/>
      <c r="D63" s="7"/>
      <c r="E63" s="12">
        <f>E62/C59</f>
        <v>2.7328597041685345</v>
      </c>
      <c r="F63" s="7"/>
      <c r="G63" s="7"/>
      <c r="H63" s="7">
        <f>H62/F59</f>
        <v>0.20773024424522474</v>
      </c>
      <c r="I63" s="7"/>
      <c r="J63" s="7"/>
      <c r="K63" s="7">
        <f>K62/I59</f>
        <v>26.264061538461537</v>
      </c>
      <c r="L63" s="7">
        <f>L62/L59</f>
        <v>0.17633012820512819</v>
      </c>
      <c r="M63" s="7"/>
      <c r="N63" s="8">
        <f>N62/L59</f>
        <v>0.17633012820512819</v>
      </c>
      <c r="O63" s="24">
        <f>N59+O59+P59</f>
        <v>64113600</v>
      </c>
      <c r="P63" s="14">
        <f>P62-48776100</f>
        <v>0</v>
      </c>
      <c r="Q63" s="14"/>
    </row>
    <row r="64" spans="1:20" ht="28.5" hidden="1" customHeight="1">
      <c r="A64" s="71"/>
      <c r="B64" s="71"/>
      <c r="C64" s="71"/>
      <c r="D64" s="71"/>
      <c r="E64" s="71"/>
      <c r="F64" s="11"/>
      <c r="G64" s="11"/>
      <c r="H64" s="71"/>
      <c r="I64" s="71"/>
      <c r="J64" s="71"/>
      <c r="K64" s="71"/>
      <c r="L64" s="71"/>
      <c r="M64" s="3"/>
      <c r="N64" s="4"/>
      <c r="O64" s="4"/>
      <c r="P64" s="1"/>
      <c r="Q64" s="1"/>
    </row>
    <row r="65" spans="1:18" s="23" customFormat="1" ht="20.25" hidden="1">
      <c r="A65" s="20"/>
      <c r="B65" s="21" t="s">
        <v>80</v>
      </c>
      <c r="C65" s="21"/>
      <c r="D65" s="21"/>
      <c r="E65" s="22">
        <f>E59-E58</f>
        <v>12188553</v>
      </c>
      <c r="F65" s="22">
        <f t="shared" ref="F65:R65" si="15">F59-F58</f>
        <v>93878</v>
      </c>
      <c r="G65" s="22">
        <f t="shared" si="15"/>
        <v>21409.823063703996</v>
      </c>
      <c r="H65" s="22">
        <f t="shared" si="15"/>
        <v>19501281</v>
      </c>
      <c r="I65" s="22">
        <f t="shared" si="15"/>
        <v>649</v>
      </c>
      <c r="J65" s="22">
        <f t="shared" si="15"/>
        <v>10111.677224660003</v>
      </c>
      <c r="K65" s="22">
        <f t="shared" si="15"/>
        <v>17045336</v>
      </c>
      <c r="L65" s="22">
        <f t="shared" si="15"/>
        <v>6236</v>
      </c>
      <c r="M65" s="22">
        <f t="shared" si="15"/>
        <v>2778.6216516879999</v>
      </c>
      <c r="N65" s="22">
        <f t="shared" si="15"/>
        <v>1099595</v>
      </c>
      <c r="O65" s="22">
        <f t="shared" si="15"/>
        <v>0</v>
      </c>
      <c r="P65" s="22">
        <f t="shared" si="15"/>
        <v>48735170</v>
      </c>
      <c r="Q65" s="22"/>
      <c r="R65" s="22">
        <f t="shared" si="15"/>
        <v>49834765</v>
      </c>
    </row>
    <row r="66" spans="1:18" hidden="1"/>
    <row r="67" spans="1:18" hidden="1"/>
    <row r="68" spans="1:18" hidden="1"/>
    <row r="69" spans="1:18" hidden="1">
      <c r="H69" s="25">
        <f>E59+H59+K59</f>
        <v>48776100</v>
      </c>
    </row>
    <row r="70" spans="1:18" hidden="1"/>
    <row r="71" spans="1:18" hidden="1"/>
    <row r="72" spans="1:18" hidden="1"/>
  </sheetData>
  <mergeCells count="14">
    <mergeCell ref="A64:E64"/>
    <mergeCell ref="A2:N2"/>
    <mergeCell ref="H64:L64"/>
    <mergeCell ref="C6:E6"/>
    <mergeCell ref="F6:H6"/>
    <mergeCell ref="I6:K6"/>
    <mergeCell ref="E60:N60"/>
    <mergeCell ref="O60:Q60"/>
    <mergeCell ref="N1:R1"/>
    <mergeCell ref="A4:R4"/>
    <mergeCell ref="A59:B59"/>
    <mergeCell ref="L6:N6"/>
    <mergeCell ref="A57:B57"/>
    <mergeCell ref="P2:S3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1" fitToHeight="2" orientation="landscape" r:id="rId1"/>
  <headerFooter alignWithMargins="0"/>
  <rowBreaks count="3" manualBreakCount="3">
    <brk id="19" max="17" man="1"/>
    <brk id="39" max="17" man="1"/>
    <brk id="65" max="16" man="1"/>
  </rowBreaks>
  <colBreaks count="1" manualBreakCount="1">
    <brk id="18" min="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моя_КОДА</vt:lpstr>
      <vt:lpstr>моя_КОДА!Заголовки_для_печати</vt:lpstr>
      <vt:lpstr>моя_КОДА!Область_печати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2019-04-05T07:11:31Z</cp:lastPrinted>
  <dcterms:created xsi:type="dcterms:W3CDTF">2006-09-16T00:00:00Z</dcterms:created>
  <dcterms:modified xsi:type="dcterms:W3CDTF">2019-04-12T07:33:10Z</dcterms:modified>
</cp:coreProperties>
</file>