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6" i="1" l="1"/>
  <c r="L16" i="1"/>
  <c r="J16" i="1"/>
  <c r="K4" i="1"/>
  <c r="L4" i="1"/>
  <c r="K5" i="1"/>
  <c r="L5" i="1"/>
  <c r="K6" i="1"/>
  <c r="L6" i="1"/>
  <c r="K7" i="1"/>
  <c r="L7" i="1"/>
  <c r="K8" i="1"/>
  <c r="L8" i="1"/>
  <c r="K9" i="1"/>
  <c r="L9" i="1"/>
  <c r="J5" i="1"/>
  <c r="J6" i="1"/>
  <c r="J7" i="1"/>
  <c r="J8" i="1"/>
  <c r="J9" i="1"/>
  <c r="J4" i="1"/>
  <c r="I16" i="1"/>
  <c r="E16" i="1"/>
  <c r="G10" i="1"/>
  <c r="G22" i="1" s="1"/>
  <c r="H10" i="1"/>
  <c r="H22" i="1" s="1"/>
  <c r="F10" i="1"/>
  <c r="F22" i="1" s="1"/>
  <c r="C10" i="1"/>
  <c r="C22" i="1" s="1"/>
  <c r="D10" i="1"/>
  <c r="D22" i="1" s="1"/>
  <c r="B10" i="1"/>
  <c r="B22" i="1" s="1"/>
  <c r="I5" i="1"/>
  <c r="I6" i="1"/>
  <c r="I7" i="1"/>
  <c r="I8" i="1"/>
  <c r="I9" i="1"/>
  <c r="I4" i="1"/>
  <c r="E5" i="1"/>
  <c r="E6" i="1"/>
  <c r="E7" i="1"/>
  <c r="E8" i="1"/>
  <c r="E9" i="1"/>
  <c r="E4" i="1"/>
  <c r="K22" i="1" l="1"/>
  <c r="J22" i="1"/>
  <c r="L22" i="1"/>
  <c r="M16" i="1"/>
  <c r="M9" i="1"/>
  <c r="M7" i="1"/>
  <c r="M6" i="1"/>
  <c r="M8" i="1"/>
  <c r="E22" i="1"/>
  <c r="L10" i="1"/>
  <c r="K10" i="1"/>
  <c r="E10" i="1"/>
  <c r="M4" i="1"/>
  <c r="M5" i="1"/>
  <c r="J10" i="1"/>
  <c r="I22" i="1"/>
  <c r="I10" i="1"/>
  <c r="M22" i="1" l="1"/>
  <c r="M10" i="1"/>
</calcChain>
</file>

<file path=xl/sharedStrings.xml><?xml version="1.0" encoding="utf-8"?>
<sst xmlns="http://schemas.openxmlformats.org/spreadsheetml/2006/main" count="71" uniqueCount="30">
  <si>
    <t>Тис.грн</t>
  </si>
  <si>
    <t>травень</t>
  </si>
  <si>
    <t>червень</t>
  </si>
  <si>
    <t>липень</t>
  </si>
  <si>
    <t>разом</t>
  </si>
  <si>
    <t>КТЕ</t>
  </si>
  <si>
    <t>КЕ</t>
  </si>
  <si>
    <t>Різниця</t>
  </si>
  <si>
    <t>Собівартість</t>
  </si>
  <si>
    <t>ГАЗ</t>
  </si>
  <si>
    <t>ФОП з відрахуваннями</t>
  </si>
  <si>
    <t>ВОДА</t>
  </si>
  <si>
    <t>ЕЛЕКТРОЕНЕРГІЯ</t>
  </si>
  <si>
    <t>ІНШІ ВИРОБНИЧІ</t>
  </si>
  <si>
    <t>Покупка т/е в КТЕЦ</t>
  </si>
  <si>
    <t>РАЗОМ</t>
  </si>
  <si>
    <t>Валовий дохід</t>
  </si>
  <si>
    <t>Нарахований дохід</t>
  </si>
  <si>
    <t>Фінансовий результат</t>
  </si>
  <si>
    <t>Дохід + (Збиток -)</t>
  </si>
  <si>
    <t>Різниця перевищення витрат КТЕ від витрат КЕ</t>
  </si>
  <si>
    <t>Примітка</t>
  </si>
  <si>
    <t>Київтеплоенерго не зменшує витрати та штатну кількість працівників у неопалювальний період, що є вкрай неефективним використанням бюджетних коштів</t>
  </si>
  <si>
    <t>Київенерго на закупівлю води витрачало більше коштів ніж Київтепло енерго</t>
  </si>
  <si>
    <t>Київенерго на закупівлю газу витрачало більше коштів ніж Київтепло енерго</t>
  </si>
  <si>
    <t>Витрати Київтеплоенерго на закупівлю електроенергії перевищують витрати Київенерго</t>
  </si>
  <si>
    <t>Інші виробничі витрати Київтеплоенерго у 1,5 рази перевищують витрати Київенерго</t>
  </si>
  <si>
    <t>Витрати Київтеплоенерго на закупівлю теплоенергії у КТЕЦ перевищують витрати Київенерго</t>
  </si>
  <si>
    <t>Без зміни кількості споживачів теплової енергії й тарифу, дохід Київтеплоенерго є нижчим аніж у Київенерго</t>
  </si>
  <si>
    <t>Суттєве перевищення витрат Київтеплоенерго над витратами Київенерго (більше 382 млн. за 3 місяці) обумовлене завищенними витратами за наступними стаття видатків: ФОП (з відрахуваннями), Електроенергія, Покупка т/е в КТЕЦ, Інші виробничі витрати.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</si>
</sst>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4" fontId="3" fillId="0" borderId="16" xfId="0" applyNumberFormat="1" applyFont="1" applyBorder="1"/>
    <xf numFmtId="4" fontId="3" fillId="0" borderId="3" xfId="0" applyNumberFormat="1" applyFont="1" applyBorder="1"/>
    <xf numFmtId="4" fontId="3" fillId="0" borderId="28" xfId="0" applyNumberFormat="1" applyFont="1" applyBorder="1"/>
    <xf numFmtId="4" fontId="3" fillId="0" borderId="29" xfId="0" applyNumberFormat="1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4" fontId="3" fillId="0" borderId="7" xfId="0" applyNumberFormat="1" applyFont="1" applyBorder="1"/>
    <xf numFmtId="4" fontId="3" fillId="0" borderId="1" xfId="0" applyNumberFormat="1" applyFont="1" applyBorder="1"/>
    <xf numFmtId="4" fontId="3" fillId="0" borderId="19" xfId="0" applyNumberFormat="1" applyFont="1" applyBorder="1"/>
    <xf numFmtId="4" fontId="3" fillId="0" borderId="31" xfId="0" applyNumberFormat="1" applyFont="1" applyBorder="1"/>
    <xf numFmtId="4" fontId="3" fillId="0" borderId="8" xfId="0" applyNumberFormat="1" applyFont="1" applyBorder="1"/>
    <xf numFmtId="4" fontId="3" fillId="0" borderId="32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20" xfId="0" applyFont="1" applyBorder="1"/>
    <xf numFmtId="0" fontId="2" fillId="0" borderId="25" xfId="0" applyFont="1" applyBorder="1"/>
    <xf numFmtId="4" fontId="3" fillId="0" borderId="21" xfId="0" applyNumberFormat="1" applyFont="1" applyBorder="1"/>
    <xf numFmtId="4" fontId="3" fillId="0" borderId="5" xfId="0" applyNumberFormat="1" applyFont="1" applyBorder="1"/>
    <xf numFmtId="4" fontId="3" fillId="0" borderId="26" xfId="0" applyNumberFormat="1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4" fontId="3" fillId="0" borderId="27" xfId="0" applyNumberFormat="1" applyFont="1" applyBorder="1"/>
    <xf numFmtId="4" fontId="3" fillId="0" borderId="14" xfId="0" applyNumberFormat="1" applyFont="1" applyBorder="1"/>
    <xf numFmtId="0" fontId="2" fillId="0" borderId="30" xfId="0" applyFont="1" applyBorder="1"/>
    <xf numFmtId="4" fontId="3" fillId="0" borderId="24" xfId="0" applyNumberFormat="1" applyFont="1" applyBorder="1"/>
    <xf numFmtId="4" fontId="3" fillId="0" borderId="12" xfId="0" applyNumberFormat="1" applyFont="1" applyBorder="1"/>
    <xf numFmtId="4" fontId="3" fillId="2" borderId="16" xfId="0" applyNumberFormat="1" applyFont="1" applyFill="1" applyBorder="1"/>
    <xf numFmtId="4" fontId="3" fillId="3" borderId="16" xfId="0" applyNumberFormat="1" applyFont="1" applyFill="1" applyBorder="1"/>
    <xf numFmtId="4" fontId="3" fillId="3" borderId="28" xfId="0" applyNumberFormat="1" applyFont="1" applyFill="1" applyBorder="1"/>
    <xf numFmtId="4" fontId="3" fillId="2" borderId="28" xfId="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9" xfId="0" applyBorder="1"/>
    <xf numFmtId="0" fontId="2" fillId="0" borderId="34" xfId="0" applyFont="1" applyBorder="1"/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A4" workbookViewId="0">
      <selection activeCell="N11" sqref="N11"/>
    </sheetView>
  </sheetViews>
  <sheetFormatPr defaultRowHeight="15" x14ac:dyDescent="0.25"/>
  <cols>
    <col min="1" max="1" width="31" bestFit="1" customWidth="1"/>
    <col min="2" max="9" width="14.140625" bestFit="1" customWidth="1"/>
    <col min="10" max="11" width="15" bestFit="1" customWidth="1"/>
    <col min="12" max="12" width="14.140625" bestFit="1" customWidth="1"/>
    <col min="13" max="13" width="23.28515625" customWidth="1"/>
    <col min="14" max="14" width="48.140625" customWidth="1"/>
  </cols>
  <sheetData>
    <row r="1" spans="1:14" ht="19.5" thickBot="1" x14ac:dyDescent="0.3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19.5" thickBot="1" x14ac:dyDescent="0.35">
      <c r="A2" s="24"/>
      <c r="B2" s="40" t="s">
        <v>5</v>
      </c>
      <c r="C2" s="41"/>
      <c r="D2" s="41"/>
      <c r="E2" s="42"/>
      <c r="F2" s="40" t="s">
        <v>6</v>
      </c>
      <c r="G2" s="41"/>
      <c r="H2" s="41"/>
      <c r="I2" s="43"/>
      <c r="J2" s="2" t="s">
        <v>7</v>
      </c>
      <c r="K2" s="3"/>
      <c r="L2" s="3"/>
      <c r="M2" s="4"/>
      <c r="N2" s="44"/>
    </row>
    <row r="3" spans="1:14" ht="19.5" thickBot="1" x14ac:dyDescent="0.35">
      <c r="A3" s="5" t="s">
        <v>0</v>
      </c>
      <c r="B3" s="5" t="s">
        <v>1</v>
      </c>
      <c r="C3" s="5" t="s">
        <v>2</v>
      </c>
      <c r="D3" s="5" t="s">
        <v>3</v>
      </c>
      <c r="E3" s="8" t="s">
        <v>4</v>
      </c>
      <c r="F3" s="5" t="s">
        <v>1</v>
      </c>
      <c r="G3" s="5" t="s">
        <v>2</v>
      </c>
      <c r="H3" s="5" t="s">
        <v>3</v>
      </c>
      <c r="I3" s="5" t="s">
        <v>4</v>
      </c>
      <c r="J3" s="9" t="s">
        <v>1</v>
      </c>
      <c r="K3" s="5" t="s">
        <v>2</v>
      </c>
      <c r="L3" s="5" t="s">
        <v>3</v>
      </c>
      <c r="M3" s="8" t="s">
        <v>4</v>
      </c>
      <c r="N3" s="45" t="s">
        <v>21</v>
      </c>
    </row>
    <row r="4" spans="1:14" ht="31.5" thickBot="1" x14ac:dyDescent="0.35">
      <c r="A4" s="5" t="s">
        <v>9</v>
      </c>
      <c r="B4" s="10">
        <v>0</v>
      </c>
      <c r="C4" s="11">
        <v>31184.5</v>
      </c>
      <c r="D4" s="11">
        <v>53617.5</v>
      </c>
      <c r="E4" s="12">
        <f>SUM(B4:D4)</f>
        <v>84802</v>
      </c>
      <c r="F4" s="13">
        <v>225188</v>
      </c>
      <c r="G4" s="11">
        <v>147644.9</v>
      </c>
      <c r="H4" s="11">
        <v>151916</v>
      </c>
      <c r="I4" s="14">
        <f>SUM(F4:H4)</f>
        <v>524748.9</v>
      </c>
      <c r="J4" s="37">
        <f>B4-F4</f>
        <v>-225188</v>
      </c>
      <c r="K4" s="37">
        <f t="shared" ref="K4:L9" si="0">C4-G4</f>
        <v>-116460.4</v>
      </c>
      <c r="L4" s="37">
        <f t="shared" si="0"/>
        <v>-98298.5</v>
      </c>
      <c r="M4" s="38">
        <f>SUM(J4:L4)</f>
        <v>-439946.9</v>
      </c>
      <c r="N4" s="46" t="s">
        <v>24</v>
      </c>
    </row>
    <row r="5" spans="1:14" ht="61.5" thickBot="1" x14ac:dyDescent="0.35">
      <c r="A5" s="5" t="s">
        <v>10</v>
      </c>
      <c r="B5" s="15">
        <v>93470.3</v>
      </c>
      <c r="C5" s="15">
        <v>93470.3</v>
      </c>
      <c r="D5" s="15">
        <v>93470.3</v>
      </c>
      <c r="E5" s="12">
        <f t="shared" ref="E5:E10" si="1">SUM(B5:D5)</f>
        <v>280410.90000000002</v>
      </c>
      <c r="F5" s="16">
        <v>7597.28</v>
      </c>
      <c r="G5" s="17">
        <v>7512.31</v>
      </c>
      <c r="H5" s="17">
        <v>7444.74</v>
      </c>
      <c r="I5" s="14">
        <f t="shared" ref="I5:I10" si="2">SUM(F5:H5)</f>
        <v>22554.33</v>
      </c>
      <c r="J5" s="36">
        <f t="shared" ref="J5:J9" si="3">B5-F5</f>
        <v>85873.02</v>
      </c>
      <c r="K5" s="36">
        <f t="shared" si="0"/>
        <v>85957.99</v>
      </c>
      <c r="L5" s="36">
        <f t="shared" si="0"/>
        <v>86025.56</v>
      </c>
      <c r="M5" s="39">
        <f t="shared" ref="M5:M10" si="4">SUM(J5:L5)</f>
        <v>257856.57</v>
      </c>
      <c r="N5" s="46" t="s">
        <v>22</v>
      </c>
    </row>
    <row r="6" spans="1:14" ht="31.5" thickBot="1" x14ac:dyDescent="0.35">
      <c r="A6" s="5" t="s">
        <v>11</v>
      </c>
      <c r="B6" s="15">
        <v>11150</v>
      </c>
      <c r="C6" s="17">
        <v>16200</v>
      </c>
      <c r="D6" s="17">
        <v>21315.3</v>
      </c>
      <c r="E6" s="12">
        <f t="shared" si="1"/>
        <v>48665.3</v>
      </c>
      <c r="F6" s="16">
        <v>19986.89</v>
      </c>
      <c r="G6" s="17">
        <v>17647.54</v>
      </c>
      <c r="H6" s="17">
        <v>18425.39</v>
      </c>
      <c r="I6" s="14">
        <f t="shared" si="2"/>
        <v>56059.82</v>
      </c>
      <c r="J6" s="37">
        <f t="shared" si="3"/>
        <v>-8836.89</v>
      </c>
      <c r="K6" s="37">
        <f t="shared" si="0"/>
        <v>-1447.5400000000009</v>
      </c>
      <c r="L6" s="37">
        <f t="shared" si="0"/>
        <v>2889.91</v>
      </c>
      <c r="M6" s="38">
        <f t="shared" si="4"/>
        <v>-7394.52</v>
      </c>
      <c r="N6" s="46" t="s">
        <v>23</v>
      </c>
    </row>
    <row r="7" spans="1:14" ht="31.5" thickBot="1" x14ac:dyDescent="0.35">
      <c r="A7" s="5" t="s">
        <v>12</v>
      </c>
      <c r="B7" s="15">
        <v>16100</v>
      </c>
      <c r="C7" s="17">
        <v>9227.31</v>
      </c>
      <c r="D7" s="17">
        <v>17948</v>
      </c>
      <c r="E7" s="12">
        <f t="shared" si="1"/>
        <v>43275.31</v>
      </c>
      <c r="F7" s="16">
        <v>217.64</v>
      </c>
      <c r="G7" s="17">
        <v>244.2</v>
      </c>
      <c r="H7" s="17">
        <v>234.92</v>
      </c>
      <c r="I7" s="14">
        <f t="shared" si="2"/>
        <v>696.76</v>
      </c>
      <c r="J7" s="36">
        <f t="shared" si="3"/>
        <v>15882.36</v>
      </c>
      <c r="K7" s="36">
        <f t="shared" si="0"/>
        <v>8983.1099999999988</v>
      </c>
      <c r="L7" s="36">
        <f t="shared" si="0"/>
        <v>17713.080000000002</v>
      </c>
      <c r="M7" s="39">
        <f t="shared" si="4"/>
        <v>42578.55</v>
      </c>
      <c r="N7" s="46" t="s">
        <v>25</v>
      </c>
    </row>
    <row r="8" spans="1:14" ht="31.5" thickBot="1" x14ac:dyDescent="0.35">
      <c r="A8" s="5" t="s">
        <v>13</v>
      </c>
      <c r="B8" s="15">
        <v>36660.620000000003</v>
      </c>
      <c r="C8" s="17">
        <v>39881.589999999997</v>
      </c>
      <c r="D8" s="17">
        <v>39881.589999999997</v>
      </c>
      <c r="E8" s="12">
        <f t="shared" si="1"/>
        <v>116423.79999999999</v>
      </c>
      <c r="F8" s="16">
        <v>24169.46</v>
      </c>
      <c r="G8" s="17">
        <v>25753.599999999999</v>
      </c>
      <c r="H8" s="17">
        <v>24710.42</v>
      </c>
      <c r="I8" s="14">
        <f t="shared" si="2"/>
        <v>74633.48</v>
      </c>
      <c r="J8" s="36">
        <f t="shared" si="3"/>
        <v>12491.160000000003</v>
      </c>
      <c r="K8" s="36">
        <f t="shared" si="0"/>
        <v>14127.989999999998</v>
      </c>
      <c r="L8" s="36">
        <f t="shared" si="0"/>
        <v>15171.169999999998</v>
      </c>
      <c r="M8" s="39">
        <f t="shared" si="4"/>
        <v>41790.32</v>
      </c>
      <c r="N8" s="46" t="s">
        <v>26</v>
      </c>
    </row>
    <row r="9" spans="1:14" ht="46.5" thickBot="1" x14ac:dyDescent="0.35">
      <c r="A9" s="5" t="s">
        <v>14</v>
      </c>
      <c r="B9" s="15">
        <v>187400</v>
      </c>
      <c r="C9" s="17">
        <v>120500</v>
      </c>
      <c r="D9" s="17">
        <v>117200</v>
      </c>
      <c r="E9" s="12">
        <f t="shared" si="1"/>
        <v>425100</v>
      </c>
      <c r="F9" s="16">
        <v>363.32</v>
      </c>
      <c r="G9" s="17">
        <v>264.44</v>
      </c>
      <c r="H9" s="17">
        <v>212.39</v>
      </c>
      <c r="I9" s="14">
        <f t="shared" si="2"/>
        <v>840.15</v>
      </c>
      <c r="J9" s="36">
        <f t="shared" si="3"/>
        <v>187036.68</v>
      </c>
      <c r="K9" s="36">
        <f t="shared" si="0"/>
        <v>120235.56</v>
      </c>
      <c r="L9" s="36">
        <f t="shared" si="0"/>
        <v>116987.61</v>
      </c>
      <c r="M9" s="39">
        <f t="shared" si="4"/>
        <v>424259.85</v>
      </c>
      <c r="N9" s="46" t="s">
        <v>27</v>
      </c>
    </row>
    <row r="10" spans="1:14" ht="19.5" thickBot="1" x14ac:dyDescent="0.35">
      <c r="A10" s="5" t="s">
        <v>15</v>
      </c>
      <c r="B10" s="18">
        <f>SUM(B4:B9)</f>
        <v>344780.92000000004</v>
      </c>
      <c r="C10" s="18">
        <f t="shared" ref="C10:D10" si="5">SUM(C4:C9)</f>
        <v>310463.69999999995</v>
      </c>
      <c r="D10" s="18">
        <f t="shared" si="5"/>
        <v>343432.68999999994</v>
      </c>
      <c r="E10" s="19">
        <f t="shared" si="1"/>
        <v>998677.30999999994</v>
      </c>
      <c r="F10" s="20">
        <f>SUM(F4:F9)</f>
        <v>277522.59000000003</v>
      </c>
      <c r="G10" s="20">
        <f t="shared" ref="G10:H10" si="6">SUM(G4:G9)</f>
        <v>199066.99000000002</v>
      </c>
      <c r="H10" s="20">
        <f t="shared" si="6"/>
        <v>202943.86000000004</v>
      </c>
      <c r="I10" s="21">
        <f t="shared" si="2"/>
        <v>679533.44000000018</v>
      </c>
      <c r="J10" s="18">
        <f>SUM(J4:J9)</f>
        <v>67258.329999999987</v>
      </c>
      <c r="K10" s="18">
        <f t="shared" ref="K10:L10" si="7">SUM(K4:K9)</f>
        <v>111396.71</v>
      </c>
      <c r="L10" s="18">
        <f t="shared" si="7"/>
        <v>140488.82999999999</v>
      </c>
      <c r="M10" s="19">
        <f t="shared" si="4"/>
        <v>319143.87</v>
      </c>
      <c r="N10" s="47"/>
    </row>
    <row r="11" spans="1:14" ht="18.75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4" ht="19.5" thickBot="1" x14ac:dyDescent="0.3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4" ht="19.5" thickBot="1" x14ac:dyDescent="0.35">
      <c r="A13" s="2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4" ht="19.5" thickBot="1" x14ac:dyDescent="0.35">
      <c r="A14" s="5"/>
      <c r="B14" s="2" t="s">
        <v>5</v>
      </c>
      <c r="C14" s="3"/>
      <c r="D14" s="3"/>
      <c r="E14" s="4"/>
      <c r="F14" s="2" t="s">
        <v>6</v>
      </c>
      <c r="G14" s="3"/>
      <c r="H14" s="3"/>
      <c r="I14" s="4"/>
      <c r="J14" s="2" t="s">
        <v>7</v>
      </c>
      <c r="K14" s="3"/>
      <c r="L14" s="3"/>
      <c r="M14" s="4"/>
    </row>
    <row r="15" spans="1:14" ht="19.5" thickBot="1" x14ac:dyDescent="0.35">
      <c r="A15" s="24" t="s">
        <v>0</v>
      </c>
      <c r="B15" s="24" t="s">
        <v>1</v>
      </c>
      <c r="C15" s="24" t="s">
        <v>2</v>
      </c>
      <c r="D15" s="24" t="s">
        <v>3</v>
      </c>
      <c r="E15" s="25" t="s">
        <v>4</v>
      </c>
      <c r="F15" s="24" t="s">
        <v>1</v>
      </c>
      <c r="G15" s="24" t="s">
        <v>2</v>
      </c>
      <c r="H15" s="24" t="s">
        <v>3</v>
      </c>
      <c r="I15" s="24" t="s">
        <v>4</v>
      </c>
      <c r="J15" s="24" t="s">
        <v>1</v>
      </c>
      <c r="K15" s="24" t="s">
        <v>2</v>
      </c>
      <c r="L15" s="24" t="s">
        <v>3</v>
      </c>
      <c r="M15" s="24" t="s">
        <v>4</v>
      </c>
      <c r="N15" s="45" t="s">
        <v>21</v>
      </c>
    </row>
    <row r="16" spans="1:14" ht="46.5" thickBot="1" x14ac:dyDescent="0.35">
      <c r="A16" s="5" t="s">
        <v>17</v>
      </c>
      <c r="B16" s="26">
        <v>157996.9</v>
      </c>
      <c r="C16" s="27">
        <v>70083.7</v>
      </c>
      <c r="D16" s="27">
        <v>159933.5</v>
      </c>
      <c r="E16" s="28">
        <f>SUM(B16:D16)</f>
        <v>388014.1</v>
      </c>
      <c r="F16" s="29">
        <v>188961.92000000001</v>
      </c>
      <c r="G16" s="27">
        <v>132071.85</v>
      </c>
      <c r="H16" s="27">
        <v>130437.82</v>
      </c>
      <c r="I16" s="30">
        <f>SUM(F16:H16)</f>
        <v>451471.59</v>
      </c>
      <c r="J16" s="29">
        <f>B16-F16</f>
        <v>-30965.020000000019</v>
      </c>
      <c r="K16" s="29">
        <f t="shared" ref="K16:L16" si="8">C16-G16</f>
        <v>-61988.150000000009</v>
      </c>
      <c r="L16" s="29">
        <f t="shared" si="8"/>
        <v>29495.679999999993</v>
      </c>
      <c r="M16" s="30">
        <f>SUM(J16:L16)</f>
        <v>-63457.490000000034</v>
      </c>
      <c r="N16" s="1" t="s">
        <v>28</v>
      </c>
    </row>
    <row r="17" spans="1:14" ht="18.7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ht="19.5" thickBot="1" x14ac:dyDescent="0.3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4" ht="19.5" thickBot="1" x14ac:dyDescent="0.35">
      <c r="A19" s="2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4" ht="19.5" thickBot="1" x14ac:dyDescent="0.35">
      <c r="A20" s="5"/>
      <c r="B20" s="2" t="s">
        <v>5</v>
      </c>
      <c r="C20" s="3"/>
      <c r="D20" s="3"/>
      <c r="E20" s="6"/>
      <c r="F20" s="2" t="s">
        <v>6</v>
      </c>
      <c r="G20" s="3"/>
      <c r="H20" s="3"/>
      <c r="I20" s="4"/>
      <c r="J20" s="7" t="s">
        <v>20</v>
      </c>
      <c r="K20" s="3"/>
      <c r="L20" s="3"/>
      <c r="M20" s="4"/>
    </row>
    <row r="21" spans="1:14" ht="19.5" thickBot="1" x14ac:dyDescent="0.35">
      <c r="A21" s="24" t="s">
        <v>0</v>
      </c>
      <c r="B21" s="24" t="s">
        <v>1</v>
      </c>
      <c r="C21" s="24" t="s">
        <v>2</v>
      </c>
      <c r="D21" s="24" t="s">
        <v>3</v>
      </c>
      <c r="E21" s="25" t="s">
        <v>4</v>
      </c>
      <c r="F21" s="24" t="s">
        <v>1</v>
      </c>
      <c r="G21" s="24" t="s">
        <v>2</v>
      </c>
      <c r="H21" s="24" t="s">
        <v>3</v>
      </c>
      <c r="I21" s="24" t="s">
        <v>4</v>
      </c>
      <c r="J21" s="33" t="s">
        <v>1</v>
      </c>
      <c r="K21" s="24" t="s">
        <v>2</v>
      </c>
      <c r="L21" s="24" t="s">
        <v>3</v>
      </c>
      <c r="M21" s="24" t="s">
        <v>4</v>
      </c>
      <c r="N21" s="45" t="s">
        <v>21</v>
      </c>
    </row>
    <row r="22" spans="1:14" ht="91.5" thickBot="1" x14ac:dyDescent="0.35">
      <c r="A22" s="5" t="s">
        <v>19</v>
      </c>
      <c r="B22" s="34">
        <f>B16-B10</f>
        <v>-186784.02000000005</v>
      </c>
      <c r="C22" s="34">
        <f t="shared" ref="C22:D22" si="9">C16-C10</f>
        <v>-240379.99999999994</v>
      </c>
      <c r="D22" s="34">
        <f t="shared" si="9"/>
        <v>-183499.18999999994</v>
      </c>
      <c r="E22" s="31">
        <f>SUM(B22:D22)</f>
        <v>-610663.21</v>
      </c>
      <c r="F22" s="35">
        <f>F16-F10</f>
        <v>-88560.670000000013</v>
      </c>
      <c r="G22" s="35">
        <f>G16-G10</f>
        <v>-66995.140000000014</v>
      </c>
      <c r="H22" s="35">
        <f>H16-H10</f>
        <v>-72506.040000000037</v>
      </c>
      <c r="I22" s="32">
        <f>SUM(F22:H22)</f>
        <v>-228061.85000000006</v>
      </c>
      <c r="J22" s="34">
        <f>ABS(B22-F22)</f>
        <v>98223.350000000035</v>
      </c>
      <c r="K22" s="34">
        <f t="shared" ref="K22:L22" si="10">ABS(C22-G22)</f>
        <v>173384.85999999993</v>
      </c>
      <c r="L22" s="34">
        <f t="shared" si="10"/>
        <v>110993.14999999991</v>
      </c>
      <c r="M22" s="32">
        <f>SUM(J22:L22)</f>
        <v>382601.35999999987</v>
      </c>
      <c r="N22" s="1" t="s">
        <v>29</v>
      </c>
    </row>
  </sheetData>
  <mergeCells count="12">
    <mergeCell ref="J20:M20"/>
    <mergeCell ref="B14:E14"/>
    <mergeCell ref="F14:I14"/>
    <mergeCell ref="J14:M14"/>
    <mergeCell ref="A19:M19"/>
    <mergeCell ref="B20:E20"/>
    <mergeCell ref="F20:I20"/>
    <mergeCell ref="F2:I2"/>
    <mergeCell ref="B2:E2"/>
    <mergeCell ref="J2:M2"/>
    <mergeCell ref="A1:M1"/>
    <mergeCell ref="A13:M1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2018-05-11T12:41:13Z</dcterms:modified>
</cp:coreProperties>
</file>